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filterPrivacy="1" codeName="ThisWorkbook" autoCompressPictures="0"/>
  <xr:revisionPtr revIDLastSave="0" documentId="8_{FE090F78-C62E-4601-AB9C-E6F76589F189}" xr6:coauthVersionLast="47" xr6:coauthVersionMax="47" xr10:uidLastSave="{00000000-0000-0000-0000-000000000000}"/>
  <bookViews>
    <workbookView xWindow="-110" yWindow="-110" windowWidth="19420" windowHeight="10420" tabRatio="788" xr2:uid="{00000000-000D-0000-FFFF-FFFF00000000}"/>
  </bookViews>
  <sheets>
    <sheet name="Enero" sheetId="14" r:id="rId1"/>
    <sheet name="Febrero" sheetId="15" r:id="rId2"/>
    <sheet name="Marzo" sheetId="16" r:id="rId3"/>
    <sheet name="Abril" sheetId="17" r:id="rId4"/>
    <sheet name="Mayo" sheetId="18" r:id="rId5"/>
    <sheet name="Junio" sheetId="19" r:id="rId6"/>
    <sheet name="Julio" sheetId="20" r:id="rId7"/>
    <sheet name="Agosto" sheetId="21" r:id="rId8"/>
    <sheet name="Septiembre" sheetId="22" r:id="rId9"/>
    <sheet name="Octubre" sheetId="23" r:id="rId10"/>
    <sheet name="Noviembre" sheetId="24" r:id="rId11"/>
    <sheet name="Diciembre" sheetId="25" r:id="rId12"/>
  </sheets>
  <definedNames>
    <definedName name="_xlnm.Print_Area" localSheetId="3">Abril!$A:$I</definedName>
    <definedName name="_xlnm.Print_Area" localSheetId="7">Agosto!$A:$I</definedName>
    <definedName name="_xlnm.Print_Area" localSheetId="11">Diciembre!$A:$I</definedName>
    <definedName name="_xlnm.Print_Area" localSheetId="0">Enero!$A:$I</definedName>
    <definedName name="_xlnm.Print_Area" localSheetId="1">Febrero!$A:$I</definedName>
    <definedName name="_xlnm.Print_Area" localSheetId="6">Julio!$A:$I</definedName>
    <definedName name="_xlnm.Print_Area" localSheetId="5">Junio!$A:$I</definedName>
    <definedName name="_xlnm.Print_Area" localSheetId="2">Marzo!$A:$I</definedName>
    <definedName name="_xlnm.Print_Area" localSheetId="4">Mayo!$A:$I</definedName>
    <definedName name="_xlnm.Print_Area" localSheetId="10">Noviembre!$A:$I</definedName>
    <definedName name="_xlnm.Print_Area" localSheetId="9">Octubre!$A:$I</definedName>
    <definedName name="_xlnm.Print_Area" localSheetId="8">Septiembre!$A:$I</definedName>
    <definedName name="CalendarYear">Enero!$K$5</definedName>
    <definedName name="ColumnTitleRegion1..H12.1">Enero!$B$3</definedName>
    <definedName name="ColumnTitleRegion1..H12.10">Octubre!$B$3</definedName>
    <definedName name="ColumnTitleRegion1..H12.11">Noviembre!$B$3</definedName>
    <definedName name="ColumnTitleRegion1..H12.12">Diciembre!$B$3</definedName>
    <definedName name="ColumnTitleRegion1..H12.2">Febrero!$B$3</definedName>
    <definedName name="ColumnTitleRegion1..H12.3">Marzo!$B$3</definedName>
    <definedName name="ColumnTitleRegion1..H12.4">Abril!$B$3</definedName>
    <definedName name="ColumnTitleRegion1..H12.5">Mayo!$B$3</definedName>
    <definedName name="ColumnTitleRegion1..H12.6">Junio!$B$3</definedName>
    <definedName name="ColumnTitleRegion1..H12.7">Julio!$B$3</definedName>
    <definedName name="ColumnTitleRegion1..H12.8">Agosto!$B$3</definedName>
    <definedName name="ColumnTitleRegion1..H12.9">Septiembre!$B$3</definedName>
    <definedName name="ColumnTitleRegion2..C14.1">Enero!$B$3</definedName>
    <definedName name="ColumnTitleRegion2..C14.10">Octubre!$B$3</definedName>
    <definedName name="ColumnTitleRegion2..C14.11">Noviembre!$B$3</definedName>
    <definedName name="ColumnTitleRegion2..C14.12">Diciembre!$B$3</definedName>
    <definedName name="ColumnTitleRegion2..C14.2">Febrero!$B$3</definedName>
    <definedName name="ColumnTitleRegion2..C14.3">Marzo!$B$3</definedName>
    <definedName name="ColumnTitleRegion2..C14.4">Abril!$B$3</definedName>
    <definedName name="ColumnTitleRegion2..C14.5">Mayo!$B$3</definedName>
    <definedName name="ColumnTitleRegion2..C14.6">Junio!$B$3</definedName>
    <definedName name="ColumnTitleRegion2..C14.7">Julio!$B$3</definedName>
    <definedName name="ColumnTitleRegion2..C14.8">Agosto!$B$3</definedName>
    <definedName name="ColumnTitleRegion2..C14.9">Septiembre!$B$3</definedName>
    <definedName name="DaysAndWeeks">{0,1,2,3,4,5,6} + {0;1;2;3;4;5}*7</definedName>
    <definedName name="InicioDeLaSemana">Enero!$L$5</definedName>
    <definedName name="RowTitleRegion1..K3">Enero!$K$4</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B2" i="25" l="1"/>
  <c r="B2" i="24"/>
  <c r="B2" i="23"/>
  <c r="B2" i="22"/>
  <c r="B2" i="21"/>
  <c r="B2" i="20"/>
  <c r="B2" i="19"/>
  <c r="B2" i="18"/>
  <c r="B2" i="17"/>
  <c r="B2" i="16"/>
  <c r="B2" i="15"/>
  <c r="B2" i="14"/>
  <c r="B14" i="15" a="1"/>
  <c r="C14" i="15" s="1"/>
  <c r="B12" i="15" a="1"/>
  <c r="G12" i="15" s="1"/>
  <c r="B10" i="15" a="1"/>
  <c r="G10" i="15" s="1"/>
  <c r="B8" i="15" a="1"/>
  <c r="G8" i="15" s="1"/>
  <c r="B6" i="15" a="1"/>
  <c r="G6" i="15" s="1"/>
  <c r="B4" i="15" a="1"/>
  <c r="G4" i="15" s="1"/>
  <c r="B14" i="16" a="1"/>
  <c r="C14" i="16" s="1"/>
  <c r="B12" i="16" a="1"/>
  <c r="G12" i="16" s="1"/>
  <c r="B10" i="16" a="1"/>
  <c r="G10" i="16" s="1"/>
  <c r="H8" i="16"/>
  <c r="F8" i="16"/>
  <c r="D8" i="16"/>
  <c r="B8" i="16"/>
  <c r="B8" i="16" a="1"/>
  <c r="G8" i="16" s="1"/>
  <c r="D6" i="16"/>
  <c r="B6" i="16" a="1"/>
  <c r="G6" i="16" s="1"/>
  <c r="B4" i="16" a="1"/>
  <c r="H4" i="16" s="1"/>
  <c r="B14" i="17" a="1"/>
  <c r="C14" i="17" s="1"/>
  <c r="B12" i="17" a="1"/>
  <c r="G12" i="17" s="1"/>
  <c r="B10" i="17" a="1"/>
  <c r="G10" i="17" s="1"/>
  <c r="B8" i="17" a="1"/>
  <c r="G8" i="17" s="1"/>
  <c r="B6" i="17" a="1"/>
  <c r="G6" i="17" s="1"/>
  <c r="B4" i="17" a="1"/>
  <c r="G4" i="17" s="1"/>
  <c r="G3" i="17" s="1"/>
  <c r="B14" i="18" a="1"/>
  <c r="C14" i="18" s="1"/>
  <c r="B12" i="18" a="1"/>
  <c r="G12" i="18" s="1"/>
  <c r="D10" i="18"/>
  <c r="B10" i="18" a="1"/>
  <c r="G10" i="18" s="1"/>
  <c r="D8" i="18"/>
  <c r="B8" i="18" a="1"/>
  <c r="G8" i="18" s="1"/>
  <c r="H6" i="18"/>
  <c r="B6" i="18" a="1"/>
  <c r="G6" i="18" s="1"/>
  <c r="B4" i="18" a="1"/>
  <c r="H4" i="18" s="1"/>
  <c r="H3" i="18" s="1"/>
  <c r="B14" i="19" a="1"/>
  <c r="C14" i="19" s="1"/>
  <c r="B12" i="19" a="1"/>
  <c r="G12" i="19" s="1"/>
  <c r="B10" i="19" a="1"/>
  <c r="G10" i="19" s="1"/>
  <c r="B8" i="19" a="1"/>
  <c r="G8" i="19" s="1"/>
  <c r="B6" i="19" a="1"/>
  <c r="G6" i="19" s="1"/>
  <c r="B4" i="19" a="1"/>
  <c r="G4" i="19" s="1"/>
  <c r="G3" i="19" s="1"/>
  <c r="B14" i="20" a="1"/>
  <c r="C14" i="20" s="1"/>
  <c r="B12" i="20" a="1"/>
  <c r="G12" i="20" s="1"/>
  <c r="B10" i="20" a="1"/>
  <c r="H10" i="20" s="1"/>
  <c r="B8" i="20" a="1"/>
  <c r="H8" i="20" s="1"/>
  <c r="B6" i="20" a="1"/>
  <c r="H6" i="20" s="1"/>
  <c r="B4" i="20" a="1"/>
  <c r="H4" i="20" s="1"/>
  <c r="B14" i="21" a="1"/>
  <c r="C14" i="21" s="1"/>
  <c r="B12" i="21" a="1"/>
  <c r="G12" i="21" s="1"/>
  <c r="B10" i="21" a="1"/>
  <c r="G10" i="21" s="1"/>
  <c r="B8" i="21" a="1"/>
  <c r="G8" i="21" s="1"/>
  <c r="B6" i="21" a="1"/>
  <c r="G6" i="21" s="1"/>
  <c r="B4" i="21" a="1"/>
  <c r="G4" i="21" s="1"/>
  <c r="G3" i="21" s="1"/>
  <c r="B14" i="22" a="1"/>
  <c r="C14" i="22" s="1"/>
  <c r="B12" i="22"/>
  <c r="B12" i="22" a="1"/>
  <c r="G12" i="22" s="1"/>
  <c r="B10" i="22" a="1"/>
  <c r="H10" i="22" s="1"/>
  <c r="B8" i="22" a="1"/>
  <c r="H8" i="22" s="1"/>
  <c r="B6" i="22" a="1"/>
  <c r="H6" i="22" s="1"/>
  <c r="B4" i="22" a="1"/>
  <c r="H4" i="22" s="1"/>
  <c r="B14" i="23" a="1"/>
  <c r="C14" i="23" s="1"/>
  <c r="H12" i="23"/>
  <c r="D12" i="23"/>
  <c r="B12" i="23" a="1"/>
  <c r="G12" i="23" s="1"/>
  <c r="B10" i="23"/>
  <c r="B10" i="23" a="1"/>
  <c r="G10" i="23" s="1"/>
  <c r="B8" i="23" a="1"/>
  <c r="G8" i="23" s="1"/>
  <c r="B6" i="23" a="1"/>
  <c r="G6" i="23" s="1"/>
  <c r="B4" i="23" a="1"/>
  <c r="G4" i="23" s="1"/>
  <c r="G3" i="23" s="1"/>
  <c r="B14" i="24"/>
  <c r="B14" i="24" a="1"/>
  <c r="C14" i="24" s="1"/>
  <c r="F12" i="24"/>
  <c r="B12" i="24"/>
  <c r="B12" i="24" a="1"/>
  <c r="G12" i="24" s="1"/>
  <c r="B10" i="24" a="1"/>
  <c r="H10" i="24" s="1"/>
  <c r="B8" i="24" a="1"/>
  <c r="H8" i="24" s="1"/>
  <c r="B6" i="24" a="1"/>
  <c r="G6" i="24" s="1"/>
  <c r="B4" i="24" a="1"/>
  <c r="G4" i="24" s="1"/>
  <c r="G3" i="24" s="1"/>
  <c r="B14" i="25"/>
  <c r="B14" i="25" a="1"/>
  <c r="C14" i="25" s="1"/>
  <c r="H12" i="25"/>
  <c r="F12" i="25"/>
  <c r="D12" i="25"/>
  <c r="B12" i="25"/>
  <c r="B12" i="25" a="1"/>
  <c r="G12" i="25" s="1"/>
  <c r="H10" i="25"/>
  <c r="F10" i="25"/>
  <c r="B10" i="25"/>
  <c r="B10" i="25" a="1"/>
  <c r="G10" i="25" s="1"/>
  <c r="B8" i="25" a="1"/>
  <c r="H8" i="25" s="1"/>
  <c r="B6" i="25" a="1"/>
  <c r="H6" i="25" s="1"/>
  <c r="B4" i="25" a="1"/>
  <c r="H4" i="25" s="1"/>
  <c r="H3" i="25" s="1"/>
  <c r="B14" i="14" a="1"/>
  <c r="C14" i="14" s="1"/>
  <c r="F12" i="14"/>
  <c r="B12" i="14"/>
  <c r="B12" i="14" a="1"/>
  <c r="G12" i="14" s="1"/>
  <c r="B10" i="14" a="1"/>
  <c r="G10" i="14" s="1"/>
  <c r="B8" i="14" a="1"/>
  <c r="G8" i="14" s="1"/>
  <c r="B6" i="14" a="1"/>
  <c r="G6" i="14" s="1"/>
  <c r="B4" i="14" a="1"/>
  <c r="G4" i="14" s="1"/>
  <c r="G3" i="14" s="1"/>
  <c r="G3" i="15"/>
  <c r="H3" i="16"/>
  <c r="H3" i="20"/>
  <c r="H3" i="22"/>
  <c r="F10" i="21" l="1"/>
  <c r="B14" i="21"/>
  <c r="F12" i="20"/>
  <c r="F10" i="18"/>
  <c r="B14" i="18"/>
  <c r="B12" i="16"/>
  <c r="D12" i="14"/>
  <c r="B12" i="23"/>
  <c r="B14" i="22"/>
  <c r="H10" i="21"/>
  <c r="H12" i="20"/>
  <c r="B8" i="18"/>
  <c r="H10" i="18"/>
  <c r="B6" i="16"/>
  <c r="D12" i="16"/>
  <c r="F12" i="16"/>
  <c r="H12" i="14"/>
  <c r="D10" i="25"/>
  <c r="D12" i="24"/>
  <c r="F12" i="23"/>
  <c r="B12" i="21"/>
  <c r="B14" i="20"/>
  <c r="F8" i="18"/>
  <c r="B12" i="18"/>
  <c r="F6" i="16"/>
  <c r="B10" i="16"/>
  <c r="H12" i="16"/>
  <c r="B6" i="18"/>
  <c r="H8" i="18"/>
  <c r="D12" i="18"/>
  <c r="H6" i="16"/>
  <c r="D10" i="16"/>
  <c r="D12" i="21"/>
  <c r="B14" i="14"/>
  <c r="H12" i="24"/>
  <c r="D10" i="23"/>
  <c r="D12" i="22"/>
  <c r="F12" i="21"/>
  <c r="D6" i="18"/>
  <c r="F12" i="18"/>
  <c r="F10" i="16"/>
  <c r="B14" i="16"/>
  <c r="F10" i="23"/>
  <c r="B14" i="23"/>
  <c r="F12" i="22"/>
  <c r="B10" i="21"/>
  <c r="H12" i="21"/>
  <c r="B12" i="20"/>
  <c r="F6" i="18"/>
  <c r="B10" i="18"/>
  <c r="H12" i="18"/>
  <c r="H10" i="16"/>
  <c r="H10" i="23"/>
  <c r="H12" i="22"/>
  <c r="D10" i="21"/>
  <c r="D12" i="20"/>
  <c r="B4" i="14"/>
  <c r="D4" i="14"/>
  <c r="D3" i="14" s="1"/>
  <c r="F4" i="14"/>
  <c r="F3" i="14" s="1"/>
  <c r="H4" i="14"/>
  <c r="H3" i="14" s="1"/>
  <c r="B6" i="14"/>
  <c r="D6" i="14"/>
  <c r="F6" i="14"/>
  <c r="H6" i="14"/>
  <c r="B8" i="14"/>
  <c r="D8" i="14"/>
  <c r="F8" i="14"/>
  <c r="H8" i="14"/>
  <c r="B10" i="14"/>
  <c r="D10" i="14"/>
  <c r="F10" i="14"/>
  <c r="H10" i="14"/>
  <c r="C4" i="25"/>
  <c r="C3" i="25" s="1"/>
  <c r="E4" i="25"/>
  <c r="E3" i="25" s="1"/>
  <c r="G4" i="25"/>
  <c r="G3" i="25" s="1"/>
  <c r="C6" i="25"/>
  <c r="E6" i="25"/>
  <c r="G6" i="25"/>
  <c r="C8" i="25"/>
  <c r="E8" i="25"/>
  <c r="G8" i="25"/>
  <c r="C10" i="25"/>
  <c r="E10" i="25"/>
  <c r="C12" i="25"/>
  <c r="E12" i="25"/>
  <c r="B4" i="24"/>
  <c r="D4" i="24"/>
  <c r="D3" i="24" s="1"/>
  <c r="F4" i="24"/>
  <c r="F3" i="24" s="1"/>
  <c r="H4" i="24"/>
  <c r="H3" i="24" s="1"/>
  <c r="B6" i="24"/>
  <c r="D6" i="24"/>
  <c r="C4" i="14"/>
  <c r="C3" i="14" s="1"/>
  <c r="E4" i="14"/>
  <c r="E3" i="14" s="1"/>
  <c r="C6" i="14"/>
  <c r="E6" i="14"/>
  <c r="C8" i="14"/>
  <c r="E8" i="14"/>
  <c r="C10" i="14"/>
  <c r="E10" i="14"/>
  <c r="C12" i="14"/>
  <c r="E12" i="14"/>
  <c r="B4" i="25"/>
  <c r="D4" i="25"/>
  <c r="D3" i="25" s="1"/>
  <c r="F4" i="25"/>
  <c r="F3" i="25" s="1"/>
  <c r="B6" i="25"/>
  <c r="D6" i="25"/>
  <c r="F6" i="25"/>
  <c r="B8" i="25"/>
  <c r="D8" i="25"/>
  <c r="F8" i="25"/>
  <c r="C4" i="24"/>
  <c r="C3" i="24" s="1"/>
  <c r="E4" i="24"/>
  <c r="E3" i="24" s="1"/>
  <c r="H6" i="24"/>
  <c r="F6" i="24"/>
  <c r="C6" i="24"/>
  <c r="E6" i="24"/>
  <c r="C8" i="24"/>
  <c r="E8" i="24"/>
  <c r="G8" i="24"/>
  <c r="C10" i="24"/>
  <c r="E10" i="24"/>
  <c r="G10" i="24"/>
  <c r="C12" i="24"/>
  <c r="E12" i="24"/>
  <c r="B4" i="23"/>
  <c r="D4" i="23"/>
  <c r="D3" i="23" s="1"/>
  <c r="F4" i="23"/>
  <c r="F3" i="23" s="1"/>
  <c r="H4" i="23"/>
  <c r="H3" i="23" s="1"/>
  <c r="B6" i="23"/>
  <c r="D6" i="23"/>
  <c r="F6" i="23"/>
  <c r="H6" i="23"/>
  <c r="B8" i="23"/>
  <c r="D8" i="23"/>
  <c r="F8" i="23"/>
  <c r="H8" i="23"/>
  <c r="C4" i="22"/>
  <c r="C3" i="22" s="1"/>
  <c r="E4" i="22"/>
  <c r="E3" i="22" s="1"/>
  <c r="G4" i="22"/>
  <c r="G3" i="22" s="1"/>
  <c r="C6" i="22"/>
  <c r="E6" i="22"/>
  <c r="G6" i="22"/>
  <c r="C8" i="22"/>
  <c r="E8" i="22"/>
  <c r="G8" i="22"/>
  <c r="C10" i="22"/>
  <c r="E10" i="22"/>
  <c r="G10" i="22"/>
  <c r="C12" i="22"/>
  <c r="E12" i="22"/>
  <c r="B4" i="21"/>
  <c r="D4" i="21"/>
  <c r="D3" i="21" s="1"/>
  <c r="F4" i="21"/>
  <c r="F3" i="21" s="1"/>
  <c r="H4" i="21"/>
  <c r="H3" i="21" s="1"/>
  <c r="B6" i="21"/>
  <c r="D6" i="21"/>
  <c r="F6" i="21"/>
  <c r="H6" i="21"/>
  <c r="B8" i="21"/>
  <c r="D8" i="21"/>
  <c r="F8" i="21"/>
  <c r="H8" i="21"/>
  <c r="C4" i="20"/>
  <c r="C3" i="20" s="1"/>
  <c r="E4" i="20"/>
  <c r="E3" i="20" s="1"/>
  <c r="G4" i="20"/>
  <c r="G3" i="20" s="1"/>
  <c r="C6" i="20"/>
  <c r="E6" i="20"/>
  <c r="G6" i="20"/>
  <c r="C8" i="20"/>
  <c r="E8" i="20"/>
  <c r="G8" i="20"/>
  <c r="C10" i="20"/>
  <c r="E10" i="20"/>
  <c r="G10" i="20"/>
  <c r="C12" i="20"/>
  <c r="E12" i="20"/>
  <c r="B4" i="19"/>
  <c r="D4" i="19"/>
  <c r="D3" i="19" s="1"/>
  <c r="F4" i="19"/>
  <c r="F3" i="19" s="1"/>
  <c r="H4" i="19"/>
  <c r="H3" i="19" s="1"/>
  <c r="B6" i="19"/>
  <c r="D6" i="19"/>
  <c r="F6" i="19"/>
  <c r="H6" i="19"/>
  <c r="B8" i="19"/>
  <c r="D8" i="19"/>
  <c r="C10" i="19"/>
  <c r="C12" i="19"/>
  <c r="B8" i="24"/>
  <c r="D8" i="24"/>
  <c r="F8" i="24"/>
  <c r="B10" i="24"/>
  <c r="D10" i="24"/>
  <c r="F10" i="24"/>
  <c r="C4" i="23"/>
  <c r="C3" i="23" s="1"/>
  <c r="E4" i="23"/>
  <c r="E3" i="23" s="1"/>
  <c r="C6" i="23"/>
  <c r="E6" i="23"/>
  <c r="C8" i="23"/>
  <c r="E8" i="23"/>
  <c r="C10" i="23"/>
  <c r="E10" i="23"/>
  <c r="C12" i="23"/>
  <c r="E12" i="23"/>
  <c r="B4" i="22"/>
  <c r="D4" i="22"/>
  <c r="D3" i="22" s="1"/>
  <c r="F4" i="22"/>
  <c r="F3" i="22" s="1"/>
  <c r="B6" i="22"/>
  <c r="D6" i="22"/>
  <c r="F6" i="22"/>
  <c r="B8" i="22"/>
  <c r="D8" i="22"/>
  <c r="F8" i="22"/>
  <c r="B10" i="22"/>
  <c r="D10" i="22"/>
  <c r="F10" i="22"/>
  <c r="C4" i="21"/>
  <c r="C3" i="21" s="1"/>
  <c r="E4" i="21"/>
  <c r="E3" i="21" s="1"/>
  <c r="C6" i="21"/>
  <c r="E6" i="21"/>
  <c r="C8" i="21"/>
  <c r="E8" i="21"/>
  <c r="C10" i="21"/>
  <c r="E10" i="21"/>
  <c r="C12" i="21"/>
  <c r="E12" i="21"/>
  <c r="B4" i="20"/>
  <c r="D4" i="20"/>
  <c r="D3" i="20" s="1"/>
  <c r="F4" i="20"/>
  <c r="F3" i="20" s="1"/>
  <c r="B6" i="20"/>
  <c r="D6" i="20"/>
  <c r="F6" i="20"/>
  <c r="B8" i="20"/>
  <c r="D8" i="20"/>
  <c r="F8" i="20"/>
  <c r="B10" i="20"/>
  <c r="D10" i="20"/>
  <c r="F10" i="20"/>
  <c r="C4" i="19"/>
  <c r="C3" i="19" s="1"/>
  <c r="E4" i="19"/>
  <c r="E3" i="19" s="1"/>
  <c r="C6" i="19"/>
  <c r="E6" i="19"/>
  <c r="H8" i="19"/>
  <c r="F8" i="19"/>
  <c r="C8" i="19"/>
  <c r="E8" i="19"/>
  <c r="H10" i="19"/>
  <c r="F10" i="19"/>
  <c r="D10" i="19"/>
  <c r="B10" i="19"/>
  <c r="E10" i="19"/>
  <c r="H12" i="19"/>
  <c r="F12" i="19"/>
  <c r="D12" i="19"/>
  <c r="B12" i="19"/>
  <c r="E12" i="19"/>
  <c r="B14" i="19"/>
  <c r="C4" i="18"/>
  <c r="C3" i="18" s="1"/>
  <c r="E4" i="18"/>
  <c r="E3" i="18" s="1"/>
  <c r="G4" i="18"/>
  <c r="G3" i="18" s="1"/>
  <c r="C6" i="18"/>
  <c r="E6" i="18"/>
  <c r="C8" i="18"/>
  <c r="E8" i="18"/>
  <c r="C10" i="18"/>
  <c r="E10" i="18"/>
  <c r="C12" i="18"/>
  <c r="E12" i="18"/>
  <c r="B4" i="17"/>
  <c r="D4" i="17"/>
  <c r="D3" i="17" s="1"/>
  <c r="F4" i="17"/>
  <c r="F3" i="17" s="1"/>
  <c r="H4" i="17"/>
  <c r="H3" i="17" s="1"/>
  <c r="B6" i="17"/>
  <c r="D6" i="17"/>
  <c r="F6" i="17"/>
  <c r="H6" i="17"/>
  <c r="B8" i="17"/>
  <c r="D8" i="17"/>
  <c r="F8" i="17"/>
  <c r="H8" i="17"/>
  <c r="B10" i="17"/>
  <c r="D10" i="17"/>
  <c r="F10" i="17"/>
  <c r="H10" i="17"/>
  <c r="B12" i="17"/>
  <c r="D12" i="17"/>
  <c r="F12" i="17"/>
  <c r="H12" i="17"/>
  <c r="B14" i="17"/>
  <c r="C4" i="16"/>
  <c r="C3" i="16" s="1"/>
  <c r="E4" i="16"/>
  <c r="E3" i="16" s="1"/>
  <c r="G4" i="16"/>
  <c r="G3" i="16" s="1"/>
  <c r="C6" i="16"/>
  <c r="E6" i="16"/>
  <c r="C8" i="16"/>
  <c r="E8" i="16"/>
  <c r="C10" i="16"/>
  <c r="E10" i="16"/>
  <c r="C12" i="16"/>
  <c r="E12" i="16"/>
  <c r="B4" i="15"/>
  <c r="D4" i="15"/>
  <c r="D3" i="15" s="1"/>
  <c r="F4" i="15"/>
  <c r="F3" i="15" s="1"/>
  <c r="H4" i="15"/>
  <c r="H3" i="15" s="1"/>
  <c r="B6" i="15"/>
  <c r="D6" i="15"/>
  <c r="F6" i="15"/>
  <c r="H6" i="15"/>
  <c r="B8" i="15"/>
  <c r="D8" i="15"/>
  <c r="F8" i="15"/>
  <c r="H8" i="15"/>
  <c r="B10" i="15"/>
  <c r="D10" i="15"/>
  <c r="F10" i="15"/>
  <c r="H10" i="15"/>
  <c r="B12" i="15"/>
  <c r="D12" i="15"/>
  <c r="F12" i="15"/>
  <c r="H12" i="15"/>
  <c r="B14" i="15"/>
  <c r="B4" i="18"/>
  <c r="D4" i="18"/>
  <c r="D3" i="18" s="1"/>
  <c r="F4" i="18"/>
  <c r="F3" i="18" s="1"/>
  <c r="C4" i="17"/>
  <c r="C3" i="17" s="1"/>
  <c r="E4" i="17"/>
  <c r="E3" i="17" s="1"/>
  <c r="C6" i="17"/>
  <c r="E6" i="17"/>
  <c r="C8" i="17"/>
  <c r="E8" i="17"/>
  <c r="C10" i="17"/>
  <c r="E10" i="17"/>
  <c r="C12" i="17"/>
  <c r="E12" i="17"/>
  <c r="B4" i="16"/>
  <c r="D4" i="16"/>
  <c r="D3" i="16" s="1"/>
  <c r="F4" i="16"/>
  <c r="F3" i="16" s="1"/>
  <c r="C4" i="15"/>
  <c r="C3" i="15" s="1"/>
  <c r="E4" i="15"/>
  <c r="E3" i="15" s="1"/>
  <c r="C6" i="15"/>
  <c r="E6" i="15"/>
  <c r="C8" i="15"/>
  <c r="E8" i="15"/>
  <c r="C10" i="15"/>
  <c r="E10" i="15"/>
  <c r="C12" i="15"/>
  <c r="E12" i="15"/>
  <c r="B3" i="24"/>
  <c r="B3" i="23"/>
  <c r="B3" i="22"/>
  <c r="B3" i="21"/>
  <c r="B3" i="20"/>
  <c r="B3" i="19" l="1"/>
  <c r="B3" i="18"/>
  <c r="B3" i="17"/>
  <c r="B3" i="16" l="1"/>
  <c r="B3" i="25" l="1"/>
  <c r="B3" i="15" l="1"/>
  <c r="B3" i="14" l="1"/>
</calcChain>
</file>

<file path=xl/sharedStrings.xml><?xml version="1.0" encoding="utf-8"?>
<sst xmlns="http://schemas.openxmlformats.org/spreadsheetml/2006/main" count="28" uniqueCount="6">
  <si>
    <t>Notas</t>
  </si>
  <si>
    <t xml:space="preserve"> </t>
  </si>
  <si>
    <t>Configuración del calendario</t>
  </si>
  <si>
    <t>Año</t>
  </si>
  <si>
    <t>Inicio de la semana</t>
  </si>
  <si>
    <t>lunes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</si>
</sst>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_(* #,##0_);_(* \(#,##0\);_(* &quot;-&quot;_);_(@_)"/>
    <numFmt numFmtId="165" formatCode="_(* #,##0.00_);_(* \(#,##0.00\);_(* &quot;-&quot;??_);_(@_)"/>
    <numFmt numFmtId="166" formatCode="d"/>
  </numFmts>
  <fonts count="34">
    <font>
      <sz val="11"/>
      <color theme="1" tint="0.24994659260841701"/>
      <name val="Century Gothic"/>
      <family val="2"/>
      <scheme val="minor"/>
    </font>
    <font>
      <sz val="11"/>
      <color theme="1"/>
      <name val="Century Gothic"/>
      <family val="2"/>
      <scheme val="minor"/>
    </font>
    <font>
      <sz val="8"/>
      <name val="Arial"/>
      <family val="2"/>
    </font>
    <font>
      <b/>
      <sz val="11"/>
      <color theme="0"/>
      <name val="Century Gothic"/>
      <family val="2"/>
      <scheme val="minor"/>
    </font>
    <font>
      <b/>
      <sz val="14"/>
      <color theme="0"/>
      <name val="Century Gothic"/>
      <family val="2"/>
      <scheme val="minor"/>
    </font>
    <font>
      <sz val="35"/>
      <color theme="4"/>
      <name val="Century Gothic"/>
      <family val="2"/>
      <scheme val="minor"/>
    </font>
    <font>
      <sz val="12"/>
      <color theme="4" tint="-0.24994659260841701"/>
      <name val="Century Gothic"/>
      <family val="1"/>
      <scheme val="major"/>
    </font>
    <font>
      <sz val="11"/>
      <color theme="1" tint="0.34998626667073579"/>
      <name val="Century Gothic"/>
      <family val="2"/>
      <scheme val="minor"/>
    </font>
    <font>
      <sz val="11"/>
      <color theme="4" tint="-0.24994659260841701"/>
      <name val="Century Gothic"/>
      <family val="2"/>
      <scheme val="minor"/>
    </font>
    <font>
      <sz val="11"/>
      <color indexed="63"/>
      <name val="Century Gothic"/>
      <family val="2"/>
      <scheme val="minor"/>
    </font>
    <font>
      <sz val="11"/>
      <name val="Century Gothic"/>
      <family val="2"/>
      <scheme val="minor"/>
    </font>
    <font>
      <b/>
      <sz val="11"/>
      <color theme="1" tint="0.34998626667073579"/>
      <name val="Century Gothic"/>
      <family val="2"/>
      <scheme val="minor"/>
    </font>
    <font>
      <sz val="11"/>
      <color theme="1" tint="0.24994659260841701"/>
      <name val="Century Gothic"/>
      <family val="2"/>
      <scheme val="minor"/>
    </font>
    <font>
      <sz val="11"/>
      <color theme="1" tint="0.14999847407452621"/>
      <name val="Century Gothic"/>
      <family val="1"/>
      <scheme val="minor"/>
    </font>
    <font>
      <sz val="35"/>
      <color theme="1" tint="0.14999847407452621"/>
      <name val="Century Gothic"/>
      <family val="1"/>
      <scheme val="minor"/>
    </font>
    <font>
      <sz val="12"/>
      <color theme="1" tint="0.14999847407452621"/>
      <name val="Century Gothic"/>
      <family val="1"/>
      <scheme val="minor"/>
    </font>
    <font>
      <sz val="10"/>
      <color theme="1" tint="0.14999847407452621"/>
      <name val="Century Gothic"/>
      <family val="1"/>
      <scheme val="minor"/>
    </font>
    <font>
      <sz val="12"/>
      <name val="Century Gothic"/>
      <family val="1"/>
      <scheme val="minor"/>
    </font>
    <font>
      <b/>
      <sz val="36"/>
      <color theme="8" tint="-0.499984740745262"/>
      <name val="Century Gothic"/>
      <family val="1"/>
      <scheme val="major"/>
    </font>
    <font>
      <b/>
      <sz val="36"/>
      <color theme="9" tint="-0.499984740745262"/>
      <name val="Century Gothic"/>
      <family val="1"/>
      <scheme val="major"/>
    </font>
    <font>
      <b/>
      <sz val="36"/>
      <color theme="5" tint="-0.499984740745262"/>
      <name val="Century Gothic"/>
      <family val="1"/>
      <scheme val="major"/>
    </font>
    <font>
      <b/>
      <sz val="36"/>
      <color theme="7" tint="-0.499984740745262"/>
      <name val="Century Gothic"/>
      <family val="1"/>
      <scheme val="maj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sz val="11"/>
      <color rgb="FFFF0000"/>
      <name val="Century Gothic"/>
      <family val="2"/>
      <scheme val="minor"/>
    </font>
    <font>
      <i/>
      <sz val="11"/>
      <color rgb="FF7F7F7F"/>
      <name val="Century Gothic"/>
      <family val="2"/>
      <scheme val="minor"/>
    </font>
    <font>
      <b/>
      <sz val="11"/>
      <color theme="1"/>
      <name val="Century Gothic"/>
      <family val="2"/>
      <scheme val="minor"/>
    </font>
    <font>
      <sz val="11"/>
      <color theme="0"/>
      <name val="Century Gothic"/>
      <family val="2"/>
      <scheme val="minor"/>
    </font>
    <font>
      <sz val="6"/>
      <name val="Century Gothic"/>
      <family val="3"/>
      <charset val="128"/>
      <scheme val="minor"/>
    </font>
  </fonts>
  <fills count="38">
    <fill>
      <patternFill patternType="none"/>
    </fill>
    <fill>
      <patternFill patternType="gray125"/>
    </fill>
    <fill>
      <patternFill patternType="solid">
        <fgColor theme="4" tint="0.59999389629810485"/>
        <bgColor indexed="65"/>
      </patternFill>
    </fill>
    <fill>
      <patternFill patternType="solid">
        <fgColor theme="4"/>
      </patternFill>
    </fill>
    <fill>
      <patternFill patternType="solid">
        <fgColor theme="8"/>
      </patternFill>
    </fill>
    <fill>
      <patternFill patternType="solid">
        <fgColor theme="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8">
    <border>
      <left/>
      <right/>
      <top/>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ck">
        <color theme="1" tint="0.499984740745262"/>
      </left>
      <right style="thick">
        <color theme="1" tint="0.499984740745262"/>
      </right>
      <top style="thick">
        <color theme="1" tint="0.499984740745262"/>
      </top>
      <bottom style="thick">
        <color theme="1" tint="0.499984740745262"/>
      </bottom>
      <diagonal/>
    </border>
    <border>
      <left/>
      <right/>
      <top/>
      <bottom style="medium">
        <color theme="4" tint="-0.24994659260841701"/>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thin">
        <color theme="8" tint="0.59996337778862885"/>
      </bottom>
      <diagonal/>
    </border>
    <border>
      <left style="thin">
        <color theme="8" tint="0.59996337778862885"/>
      </left>
      <right style="thin">
        <color theme="8" tint="0.59996337778862885"/>
      </right>
      <top style="thin">
        <color theme="8" tint="0.59996337778862885"/>
      </top>
      <bottom style="thin">
        <color theme="8" tint="0.59996337778862885"/>
      </bottom>
      <diagonal/>
    </border>
    <border>
      <left style="thin">
        <color theme="8" tint="0.59996337778862885"/>
      </left>
      <right style="thin">
        <color theme="8" tint="0.59996337778862885"/>
      </right>
      <top style="thin">
        <color theme="8" tint="0.59996337778862885"/>
      </top>
      <bottom/>
      <diagonal/>
    </border>
    <border>
      <left style="thin">
        <color theme="8" tint="0.59996337778862885"/>
      </left>
      <right style="thin">
        <color theme="8" tint="0.59996337778862885"/>
      </right>
      <top/>
      <bottom style="thin">
        <color theme="8" tint="0.59996337778862885"/>
      </bottom>
      <diagonal/>
    </border>
    <border>
      <left/>
      <right style="thin">
        <color theme="8" tint="0.59996337778862885"/>
      </right>
      <top style="thin">
        <color theme="8" tint="0.59996337778862885"/>
      </top>
      <bottom/>
      <diagonal/>
    </border>
    <border>
      <left/>
      <right style="thin">
        <color theme="8" tint="0.59996337778862885"/>
      </right>
      <top/>
      <bottom style="thin">
        <color theme="8" tint="0.59996337778862885"/>
      </bottom>
      <diagonal/>
    </border>
    <border>
      <left/>
      <right/>
      <top style="thin">
        <color theme="8"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bottom style="thin">
        <color theme="9" tint="0.59996337778862885"/>
      </bottom>
      <diagonal/>
    </border>
    <border>
      <left/>
      <right/>
      <top/>
      <bottom style="thin">
        <color theme="9" tint="0.59996337778862885"/>
      </bottom>
      <diagonal/>
    </border>
    <border>
      <left/>
      <right style="thin">
        <color theme="9" tint="0.59996337778862885"/>
      </right>
      <top/>
      <bottom style="thin">
        <color theme="9" tint="0.59996337778862885"/>
      </bottom>
      <diagonal/>
    </border>
    <border>
      <left/>
      <right/>
      <top style="thin">
        <color theme="9" tint="0.59996337778862885"/>
      </top>
      <bottom/>
      <diagonal/>
    </border>
    <border>
      <left/>
      <right style="thin">
        <color theme="9" tint="0.59996337778862885"/>
      </right>
      <top style="thin">
        <color theme="9" tint="0.59996337778862885"/>
      </top>
      <bottom/>
      <diagonal/>
    </border>
    <border>
      <left style="thin">
        <color theme="7" tint="0.59996337778862885"/>
      </left>
      <right style="thin">
        <color theme="7" tint="0.59996337778862885"/>
      </right>
      <top style="thin">
        <color theme="7" tint="0.59996337778862885"/>
      </top>
      <bottom/>
      <diagonal/>
    </border>
    <border>
      <left style="thin">
        <color theme="7" tint="0.59996337778862885"/>
      </left>
      <right style="thin">
        <color theme="7" tint="0.59996337778862885"/>
      </right>
      <top/>
      <bottom style="thin">
        <color theme="7" tint="0.59996337778862885"/>
      </bottom>
      <diagonal/>
    </border>
    <border>
      <left/>
      <right/>
      <top/>
      <bottom style="thin">
        <color theme="7" tint="0.59996337778862885"/>
      </bottom>
      <diagonal/>
    </border>
    <border>
      <left/>
      <right style="thin">
        <color theme="7" tint="0.59996337778862885"/>
      </right>
      <top/>
      <bottom style="thin">
        <color theme="7" tint="0.59996337778862885"/>
      </bottom>
      <diagonal/>
    </border>
    <border>
      <left/>
      <right/>
      <top style="thin">
        <color theme="7" tint="0.59996337778862885"/>
      </top>
      <bottom/>
      <diagonal/>
    </border>
    <border>
      <left/>
      <right style="thin">
        <color theme="7" tint="0.59996337778862885"/>
      </right>
      <top style="thin">
        <color theme="7" tint="0.59996337778862885"/>
      </top>
      <bottom/>
      <diagonal/>
    </border>
    <border>
      <left style="thin">
        <color theme="5" tint="0.59996337778862885"/>
      </left>
      <right style="thin">
        <color theme="5" tint="0.59996337778862885"/>
      </right>
      <top style="thin">
        <color theme="5" tint="0.59996337778862885"/>
      </top>
      <bottom/>
      <diagonal/>
    </border>
    <border>
      <left style="thin">
        <color theme="5" tint="0.59996337778862885"/>
      </left>
      <right style="thin">
        <color theme="5" tint="0.59996337778862885"/>
      </right>
      <top/>
      <bottom style="thin">
        <color theme="5" tint="0.59996337778862885"/>
      </bottom>
      <diagonal/>
    </border>
    <border>
      <left/>
      <right/>
      <top/>
      <bottom style="thin">
        <color theme="5" tint="0.59996337778862885"/>
      </bottom>
      <diagonal/>
    </border>
    <border>
      <left/>
      <right style="thin">
        <color theme="5" tint="0.59996337778862885"/>
      </right>
      <top/>
      <bottom style="thin">
        <color theme="5" tint="0.59996337778862885"/>
      </bottom>
      <diagonal/>
    </border>
    <border>
      <left/>
      <right/>
      <top style="thin">
        <color theme="5" tint="0.59996337778862885"/>
      </top>
      <bottom/>
      <diagonal/>
    </border>
    <border>
      <left/>
      <right style="thin">
        <color theme="5" tint="0.59996337778862885"/>
      </right>
      <top style="thin">
        <color theme="5" tint="0.59996337778862885"/>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alignment vertical="top"/>
    </xf>
    <xf numFmtId="0" fontId="9" fillId="2" borderId="0" applyNumberFormat="0" applyBorder="0" applyAlignment="0" applyProtection="0"/>
    <xf numFmtId="0" fontId="8" fillId="0" borderId="3" applyNumberFormat="0" applyFill="0" applyProtection="0">
      <alignment horizontal="left" vertical="center" indent="1"/>
    </xf>
    <xf numFmtId="0" fontId="3" fillId="3" borderId="1" applyNumberFormat="0" applyAlignment="0" applyProtection="0"/>
    <xf numFmtId="0" fontId="4" fillId="4" borderId="2" applyNumberFormat="0" applyProtection="0">
      <alignment vertical="center"/>
    </xf>
    <xf numFmtId="0" fontId="5" fillId="0" borderId="0" applyFill="0" applyBorder="0" applyProtection="0">
      <alignment vertical="center"/>
    </xf>
    <xf numFmtId="165"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9" fontId="7" fillId="0" borderId="0" applyFont="0" applyFill="0" applyBorder="0" applyAlignment="0" applyProtection="0"/>
    <xf numFmtId="0" fontId="11" fillId="5" borderId="0" applyBorder="0" applyProtection="0">
      <alignment horizontal="left" vertical="top" wrapText="1" indent="1"/>
    </xf>
    <xf numFmtId="166" fontId="7" fillId="0" borderId="0">
      <alignment horizontal="left" indent="1"/>
    </xf>
    <xf numFmtId="0" fontId="10" fillId="5" borderId="0" applyNumberFormat="0" applyFont="0" applyBorder="0" applyAlignment="0">
      <alignment horizontal="left" vertical="center" indent="1"/>
    </xf>
    <xf numFmtId="0" fontId="6" fillId="0" borderId="0">
      <alignment horizontal="left" indent="1"/>
    </xf>
    <xf numFmtId="0" fontId="8" fillId="0" borderId="0" applyFill="0" applyProtection="0"/>
    <xf numFmtId="0" fontId="12" fillId="0" borderId="0" applyFill="0" applyProtection="0"/>
    <xf numFmtId="0" fontId="22"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5" fillId="13" borderId="32" applyNumberFormat="0" applyAlignment="0" applyProtection="0"/>
    <xf numFmtId="0" fontId="26" fillId="14" borderId="33" applyNumberFormat="0" applyAlignment="0" applyProtection="0"/>
    <xf numFmtId="0" fontId="27" fillId="14" borderId="32" applyNumberFormat="0" applyAlignment="0" applyProtection="0"/>
    <xf numFmtId="0" fontId="28" fillId="0" borderId="34" applyNumberFormat="0" applyFill="0" applyAlignment="0" applyProtection="0"/>
    <xf numFmtId="0" fontId="3" fillId="15" borderId="35" applyNumberFormat="0" applyAlignment="0" applyProtection="0"/>
    <xf numFmtId="0" fontId="29" fillId="0" borderId="0" applyNumberFormat="0" applyFill="0" applyBorder="0" applyAlignment="0" applyProtection="0"/>
    <xf numFmtId="0" fontId="12" fillId="16" borderId="36" applyNumberFormat="0" applyFont="0" applyAlignment="0" applyProtection="0"/>
    <xf numFmtId="0" fontId="30" fillId="0" borderId="0" applyNumberFormat="0" applyFill="0" applyBorder="0" applyAlignment="0" applyProtection="0"/>
    <xf numFmtId="0" fontId="31" fillId="0" borderId="37" applyNumberFormat="0" applyFill="0" applyAlignment="0" applyProtection="0"/>
    <xf numFmtId="0" fontId="1" fillId="17" borderId="0" applyNumberFormat="0" applyBorder="0" applyAlignment="0" applyProtection="0"/>
    <xf numFmtId="0" fontId="1" fillId="18" borderId="0" applyNumberFormat="0" applyBorder="0" applyAlignment="0" applyProtection="0"/>
    <xf numFmtId="0" fontId="32"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2"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2"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63">
    <xf numFmtId="0" fontId="0" fillId="0" borderId="0" xfId="0">
      <alignment vertical="top"/>
    </xf>
    <xf numFmtId="0" fontId="13" fillId="0" borderId="0" xfId="0" applyFont="1">
      <alignment vertical="top"/>
    </xf>
    <xf numFmtId="0" fontId="13" fillId="0" borderId="0" xfId="2" applyFont="1" applyFill="1" applyBorder="1" applyAlignment="1">
      <alignment vertical="center"/>
    </xf>
    <xf numFmtId="0" fontId="14" fillId="0" borderId="0" xfId="5" applyFont="1" applyFill="1" applyAlignment="1">
      <alignment horizontal="left" vertical="center"/>
    </xf>
    <xf numFmtId="0" fontId="15" fillId="0" borderId="0" xfId="0" applyFont="1" applyAlignment="1">
      <alignment horizontal="left" vertical="center" indent="1"/>
    </xf>
    <xf numFmtId="0" fontId="17" fillId="6" borderId="4" xfId="2" applyFont="1" applyFill="1" applyBorder="1" applyAlignment="1">
      <alignment horizontal="center" vertical="center"/>
    </xf>
    <xf numFmtId="0" fontId="17" fillId="6" borderId="5" xfId="2" applyFont="1" applyFill="1" applyBorder="1" applyAlignment="1">
      <alignment horizontal="center" vertical="center"/>
    </xf>
    <xf numFmtId="0" fontId="17" fillId="6" borderId="6" xfId="2" applyFont="1" applyFill="1" applyBorder="1" applyAlignment="1">
      <alignment horizontal="center" vertical="center"/>
    </xf>
    <xf numFmtId="0" fontId="15" fillId="0" borderId="0" xfId="0" applyFont="1" applyAlignment="1">
      <alignment horizontal="center" vertical="center"/>
    </xf>
    <xf numFmtId="0" fontId="16" fillId="0" borderId="10" xfId="0" applyFont="1" applyBorder="1" applyAlignment="1">
      <alignment horizontal="left" vertical="top" wrapText="1" indent="1"/>
    </xf>
    <xf numFmtId="0" fontId="16" fillId="0" borderId="0" xfId="0" applyFont="1" applyAlignment="1">
      <alignment horizontal="left" vertical="top" wrapText="1" indent="1"/>
    </xf>
    <xf numFmtId="0" fontId="16" fillId="0" borderId="10" xfId="13" applyFont="1" applyFill="1" applyBorder="1" applyAlignment="1">
      <alignment horizontal="left" vertical="top" wrapText="1" indent="1"/>
    </xf>
    <xf numFmtId="0" fontId="13" fillId="0" borderId="8" xfId="16" applyFont="1" applyFill="1" applyBorder="1" applyAlignment="1">
      <alignment horizontal="center" vertical="center"/>
    </xf>
    <xf numFmtId="0" fontId="13" fillId="0" borderId="8" xfId="14" applyFont="1" applyBorder="1" applyAlignment="1">
      <alignment horizontal="center" vertical="center"/>
    </xf>
    <xf numFmtId="0" fontId="17" fillId="7" borderId="4" xfId="2" applyFont="1" applyFill="1" applyBorder="1" applyAlignment="1">
      <alignment horizontal="center" vertical="center"/>
    </xf>
    <xf numFmtId="0" fontId="17" fillId="7" borderId="5" xfId="2" applyFont="1" applyFill="1" applyBorder="1" applyAlignment="1">
      <alignment horizontal="center" vertical="center"/>
    </xf>
    <xf numFmtId="0" fontId="17" fillId="7" borderId="6" xfId="2" applyFont="1" applyFill="1" applyBorder="1" applyAlignment="1">
      <alignment horizontal="center" vertical="center"/>
    </xf>
    <xf numFmtId="0" fontId="17" fillId="8" borderId="4" xfId="2" applyFont="1" applyFill="1" applyBorder="1" applyAlignment="1">
      <alignment horizontal="center" vertical="center"/>
    </xf>
    <xf numFmtId="0" fontId="17" fillId="8" borderId="5" xfId="2" applyFont="1" applyFill="1" applyBorder="1" applyAlignment="1">
      <alignment horizontal="center" vertical="center"/>
    </xf>
    <xf numFmtId="0" fontId="17" fillId="8" borderId="6" xfId="2" applyFont="1" applyFill="1" applyBorder="1" applyAlignment="1">
      <alignment horizontal="center" vertical="center"/>
    </xf>
    <xf numFmtId="0" fontId="16" fillId="0" borderId="15" xfId="13" applyFont="1" applyFill="1" applyBorder="1" applyAlignment="1">
      <alignment horizontal="left" vertical="top" wrapText="1" indent="1"/>
    </xf>
    <xf numFmtId="0" fontId="16" fillId="0" borderId="15" xfId="0" applyFont="1" applyBorder="1" applyAlignment="1">
      <alignment horizontal="left" vertical="top" wrapText="1" indent="1"/>
    </xf>
    <xf numFmtId="0" fontId="17" fillId="9" borderId="4" xfId="2" applyFont="1" applyFill="1" applyBorder="1" applyAlignment="1">
      <alignment horizontal="center" vertical="center"/>
    </xf>
    <xf numFmtId="0" fontId="17" fillId="9" borderId="5" xfId="2" applyFont="1" applyFill="1" applyBorder="1" applyAlignment="1">
      <alignment horizontal="center" vertical="center"/>
    </xf>
    <xf numFmtId="0" fontId="17" fillId="9" borderId="6" xfId="2" applyFont="1" applyFill="1" applyBorder="1" applyAlignment="1">
      <alignment horizontal="center" vertical="center"/>
    </xf>
    <xf numFmtId="0" fontId="16" fillId="0" borderId="21" xfId="13" applyFont="1" applyFill="1" applyBorder="1" applyAlignment="1">
      <alignment horizontal="left" vertical="top" wrapText="1" indent="1"/>
    </xf>
    <xf numFmtId="0" fontId="16" fillId="0" borderId="21" xfId="0" applyFont="1" applyBorder="1" applyAlignment="1">
      <alignment horizontal="left" vertical="top" wrapText="1" indent="1"/>
    </xf>
    <xf numFmtId="0" fontId="16" fillId="0" borderId="27" xfId="13" applyFont="1" applyFill="1" applyBorder="1" applyAlignment="1">
      <alignment horizontal="left" vertical="top" wrapText="1" indent="1"/>
    </xf>
    <xf numFmtId="0" fontId="16" fillId="0" borderId="27" xfId="0" applyFont="1" applyBorder="1" applyAlignment="1">
      <alignment horizontal="left" vertical="top" wrapText="1" indent="1"/>
    </xf>
    <xf numFmtId="166" fontId="15" fillId="0" borderId="9" xfId="12" applyFont="1" applyBorder="1" applyAlignment="1">
      <alignment horizontal="right" indent="1"/>
    </xf>
    <xf numFmtId="166" fontId="15" fillId="0" borderId="11" xfId="12" applyFont="1" applyBorder="1" applyAlignment="1">
      <alignment horizontal="right" indent="1"/>
    </xf>
    <xf numFmtId="166" fontId="15" fillId="0" borderId="9" xfId="13" applyNumberFormat="1" applyFont="1" applyFill="1" applyBorder="1" applyAlignment="1">
      <alignment horizontal="right" vertical="center" wrapText="1" indent="1"/>
    </xf>
    <xf numFmtId="166" fontId="15" fillId="0" borderId="9" xfId="12" applyFont="1" applyBorder="1" applyAlignment="1">
      <alignment horizontal="right" vertical="center" indent="1"/>
    </xf>
    <xf numFmtId="166" fontId="15" fillId="0" borderId="26" xfId="12" applyFont="1" applyBorder="1" applyAlignment="1">
      <alignment horizontal="right" indent="1"/>
    </xf>
    <xf numFmtId="166" fontId="15" fillId="0" borderId="26" xfId="13" applyNumberFormat="1" applyFont="1" applyFill="1" applyBorder="1" applyAlignment="1">
      <alignment horizontal="right" vertical="center" wrapText="1" indent="1"/>
    </xf>
    <xf numFmtId="166" fontId="15" fillId="0" borderId="26" xfId="12" applyFont="1" applyBorder="1" applyAlignment="1">
      <alignment horizontal="right" vertical="center" indent="1"/>
    </xf>
    <xf numFmtId="166" fontId="15" fillId="0" borderId="20" xfId="12" applyFont="1" applyBorder="1" applyAlignment="1">
      <alignment horizontal="right" indent="1"/>
    </xf>
    <xf numFmtId="166" fontId="15" fillId="0" borderId="20" xfId="13" applyNumberFormat="1" applyFont="1" applyFill="1" applyBorder="1" applyAlignment="1">
      <alignment horizontal="right" vertical="center" wrapText="1" indent="1"/>
    </xf>
    <xf numFmtId="166" fontId="15" fillId="0" borderId="20" xfId="12" applyFont="1" applyBorder="1" applyAlignment="1">
      <alignment horizontal="right" vertical="center" indent="1"/>
    </xf>
    <xf numFmtId="166" fontId="15" fillId="0" borderId="14" xfId="12" applyFont="1" applyBorder="1" applyAlignment="1">
      <alignment horizontal="right" indent="1"/>
    </xf>
    <xf numFmtId="166" fontId="15" fillId="0" borderId="14" xfId="13" applyNumberFormat="1" applyFont="1" applyFill="1" applyBorder="1" applyAlignment="1">
      <alignment horizontal="right" vertical="center" wrapText="1" indent="1"/>
    </xf>
    <xf numFmtId="166" fontId="15" fillId="0" borderId="14" xfId="12" applyFont="1" applyBorder="1" applyAlignment="1">
      <alignment horizontal="right" vertical="center" indent="1"/>
    </xf>
    <xf numFmtId="0" fontId="18" fillId="0" borderId="0" xfId="5" applyFont="1" applyFill="1" applyBorder="1">
      <alignment vertical="center"/>
    </xf>
    <xf numFmtId="0" fontId="13" fillId="0" borderId="13" xfId="11" applyFont="1" applyFill="1" applyBorder="1" applyAlignment="1">
      <alignment horizontal="left" vertical="center" wrapText="1" indent="1"/>
    </xf>
    <xf numFmtId="0" fontId="13" fillId="0" borderId="11" xfId="11" applyFont="1" applyFill="1" applyBorder="1" applyAlignment="1">
      <alignment horizontal="left" vertical="center" wrapText="1" indent="1"/>
    </xf>
    <xf numFmtId="0" fontId="16" fillId="0" borderId="7" xfId="11" applyFont="1" applyFill="1" applyBorder="1">
      <alignment horizontal="left" vertical="top" wrapText="1" indent="1"/>
    </xf>
    <xf numFmtId="0" fontId="16" fillId="0" borderId="12" xfId="11" applyFont="1" applyFill="1" applyBorder="1">
      <alignment horizontal="left" vertical="top" wrapText="1" indent="1"/>
    </xf>
    <xf numFmtId="0" fontId="17" fillId="6" borderId="0" xfId="15" applyFont="1" applyFill="1" applyAlignment="1">
      <alignment horizontal="center" vertical="center"/>
    </xf>
    <xf numFmtId="0" fontId="19" fillId="0" borderId="0" xfId="5" applyFont="1" applyFill="1" applyBorder="1">
      <alignment vertical="center"/>
    </xf>
    <xf numFmtId="0" fontId="13" fillId="0" borderId="18" xfId="11" applyFont="1" applyFill="1" applyBorder="1" applyAlignment="1">
      <alignment horizontal="left" vertical="center" wrapText="1" indent="1"/>
    </xf>
    <xf numFmtId="0" fontId="13" fillId="0" borderId="19" xfId="11" applyFont="1" applyFill="1" applyBorder="1" applyAlignment="1">
      <alignment horizontal="left" vertical="center" wrapText="1" indent="1"/>
    </xf>
    <xf numFmtId="0" fontId="16" fillId="0" borderId="16" xfId="11" applyFont="1" applyFill="1" applyBorder="1">
      <alignment horizontal="left" vertical="top" wrapText="1" indent="1"/>
    </xf>
    <xf numFmtId="0" fontId="16" fillId="0" borderId="17" xfId="11" applyFont="1" applyFill="1" applyBorder="1">
      <alignment horizontal="left" vertical="top" wrapText="1" indent="1"/>
    </xf>
    <xf numFmtId="0" fontId="21" fillId="0" borderId="0" xfId="5" applyFont="1" applyFill="1" applyBorder="1">
      <alignment vertical="center"/>
    </xf>
    <xf numFmtId="0" fontId="13" fillId="0" borderId="24" xfId="11" applyFont="1" applyFill="1" applyBorder="1" applyAlignment="1">
      <alignment horizontal="left" vertical="center" wrapText="1" indent="1"/>
    </xf>
    <xf numFmtId="0" fontId="13" fillId="0" borderId="25" xfId="11" applyFont="1" applyFill="1" applyBorder="1" applyAlignment="1">
      <alignment horizontal="left" vertical="center" wrapText="1" indent="1"/>
    </xf>
    <xf numFmtId="0" fontId="16" fillId="0" borderId="22" xfId="11" applyFont="1" applyFill="1" applyBorder="1">
      <alignment horizontal="left" vertical="top" wrapText="1" indent="1"/>
    </xf>
    <xf numFmtId="0" fontId="16" fillId="0" borderId="23" xfId="11" applyFont="1" applyFill="1" applyBorder="1">
      <alignment horizontal="left" vertical="top" wrapText="1" indent="1"/>
    </xf>
    <xf numFmtId="0" fontId="20" fillId="0" borderId="0" xfId="5" applyFont="1" applyFill="1" applyBorder="1">
      <alignment vertical="center"/>
    </xf>
    <xf numFmtId="0" fontId="13" fillId="0" borderId="30" xfId="11" applyFont="1" applyFill="1" applyBorder="1" applyAlignment="1">
      <alignment horizontal="left" vertical="center" wrapText="1" indent="1"/>
    </xf>
    <xf numFmtId="0" fontId="13" fillId="0" borderId="31" xfId="11" applyFont="1" applyFill="1" applyBorder="1" applyAlignment="1">
      <alignment horizontal="left" vertical="center" wrapText="1" indent="1"/>
    </xf>
    <xf numFmtId="0" fontId="16" fillId="0" borderId="28" xfId="11" applyFont="1" applyFill="1" applyBorder="1">
      <alignment horizontal="left" vertical="top" wrapText="1" indent="1"/>
    </xf>
    <xf numFmtId="0" fontId="16" fillId="0" borderId="29" xfId="11" applyFont="1" applyFill="1" applyBorder="1">
      <alignment horizontal="left" vertical="top" wrapText="1" indent="1"/>
    </xf>
  </cellXfs>
  <cellStyles count="50">
    <cellStyle name="20% - Colore 1" xfId="29" builtinId="30" customBuiltin="1"/>
    <cellStyle name="20% - Colore 2" xfId="32" builtinId="34" customBuiltin="1"/>
    <cellStyle name="20% - Colore 3" xfId="36" builtinId="38" customBuiltin="1"/>
    <cellStyle name="20% - Colore 4" xfId="40" builtinId="42" customBuiltin="1"/>
    <cellStyle name="20% - Colore 5" xfId="43" builtinId="46" customBuiltin="1"/>
    <cellStyle name="20% - Colore 6" xfId="47" builtinId="50" customBuiltin="1"/>
    <cellStyle name="40% - Colore 1" xfId="1" builtinId="31" customBuiltin="1"/>
    <cellStyle name="40% - Colore 2" xfId="33" builtinId="35" customBuiltin="1"/>
    <cellStyle name="40% - Colore 3" xfId="37" builtinId="39" customBuiltin="1"/>
    <cellStyle name="40% - Colore 4" xfId="41" builtinId="43" customBuiltin="1"/>
    <cellStyle name="40% - Colore 5" xfId="44" builtinId="47" customBuiltin="1"/>
    <cellStyle name="40% - Colore 6" xfId="48" builtinId="51" customBuiltin="1"/>
    <cellStyle name="60% - Colore 1" xfId="30" builtinId="32" customBuiltin="1"/>
    <cellStyle name="60% - Colore 2" xfId="34" builtinId="36" customBuiltin="1"/>
    <cellStyle name="60% - Colore 3" xfId="38" builtinId="40" customBuiltin="1"/>
    <cellStyle name="60% - Colore 4" xfId="42" builtinId="44" customBuiltin="1"/>
    <cellStyle name="60% - Colore 5" xfId="45" builtinId="48" customBuiltin="1"/>
    <cellStyle name="60% - Colore 6" xfId="49" builtinId="52" customBuiltin="1"/>
    <cellStyle name="Calcolo" xfId="22" builtinId="22" customBuiltin="1"/>
    <cellStyle name="Cella collegata" xfId="23" builtinId="24" customBuiltin="1"/>
    <cellStyle name="Cella da controllare" xfId="24" builtinId="23" customBuiltin="1"/>
    <cellStyle name="Colore 1" xfId="3" builtinId="29" customBuiltin="1"/>
    <cellStyle name="Colore 2" xfId="31" builtinId="33" customBuiltin="1"/>
    <cellStyle name="Colore 3" xfId="35" builtinId="37" customBuiltin="1"/>
    <cellStyle name="Colore 4" xfId="39" builtinId="41" customBuiltin="1"/>
    <cellStyle name="Colore 5" xfId="4" builtinId="45" customBuiltin="1"/>
    <cellStyle name="Colore 6" xfId="46" builtinId="49" customBuiltin="1"/>
    <cellStyle name="Con bandas" xfId="13" xr:uid="{00000000-0005-0000-0000-000003000000}"/>
    <cellStyle name="Día" xfId="12" xr:uid="{00000000-0005-0000-0000-000008000000}"/>
    <cellStyle name="Entrada de configuración" xfId="14" xr:uid="{00000000-0005-0000-0000-00000F000000}"/>
    <cellStyle name="Input" xfId="20" builtinId="20" customBuiltin="1"/>
    <cellStyle name="Migliaia" xfId="6" builtinId="3" customBuiltin="1"/>
    <cellStyle name="Migliaia [0]" xfId="7" builtinId="6" customBuiltin="1"/>
    <cellStyle name="Neutrale" xfId="19" builtinId="28" customBuiltin="1"/>
    <cellStyle name="Normale" xfId="0" builtinId="0" customBuiltin="1"/>
    <cellStyle name="Nota" xfId="26" builtinId="10" customBuiltin="1"/>
    <cellStyle name="Output" xfId="21" builtinId="21" customBuiltin="1"/>
    <cellStyle name="Percentuale" xfId="10" builtinId="5" customBuiltin="1"/>
    <cellStyle name="Testo avviso" xfId="25" builtinId="11" customBuiltin="1"/>
    <cellStyle name="Testo descrittivo" xfId="27" builtinId="53" customBuiltin="1"/>
    <cellStyle name="Titolo" xfId="5" builtinId="15" customBuiltin="1"/>
    <cellStyle name="Titolo 1" xfId="2" builtinId="16" customBuiltin="1"/>
    <cellStyle name="Titolo 2" xfId="15" builtinId="17" customBuiltin="1"/>
    <cellStyle name="Titolo 3" xfId="16" builtinId="18" customBuiltin="1"/>
    <cellStyle name="Titolo 4" xfId="11" builtinId="19" customBuiltin="1"/>
    <cellStyle name="Totale" xfId="28" builtinId="25" customBuiltin="1"/>
    <cellStyle name="Valore non valido" xfId="18" builtinId="27" customBuiltin="1"/>
    <cellStyle name="Valore valido" xfId="17" builtinId="26" customBuiltin="1"/>
    <cellStyle name="Valuta" xfId="8" builtinId="4" customBuiltin="1"/>
    <cellStyle name="Valuta [0]" xfId="9" builtinId="7" customBuiltin="1"/>
  </cellStyles>
  <dxfs count="24">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
      <font>
        <color theme="2" tint="-0.499984740745262"/>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1F2F5"/>
      <rgbColor rgb="00008080"/>
      <rgbColor rgb="00E4EAF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314265"/>
      <rgbColor rgb="00CCFFCC"/>
      <rgbColor rgb="00FFEECD"/>
      <rgbColor rgb="00D0D8E2"/>
      <rgbColor rgb="00FF99CC"/>
      <rgbColor rgb="00CC99FF"/>
      <rgbColor rgb="00FFCC99"/>
      <rgbColor rgb="003366FF"/>
      <rgbColor rgb="0033CCCC"/>
      <rgbColor rgb="0099CC00"/>
      <rgbColor rgb="00FFCC00"/>
      <rgbColor rgb="00FF9900"/>
      <rgbColor rgb="00FF6600"/>
      <rgbColor rgb="00717789"/>
      <rgbColor rgb="00969696"/>
      <rgbColor rgb="00003366"/>
      <rgbColor rgb="00339966"/>
      <rgbColor rgb="00003300"/>
      <rgbColor rgb="00333300"/>
      <rgbColor rgb="00993300"/>
      <rgbColor rgb="00993366"/>
      <rgbColor rgb="00333399"/>
      <rgbColor rgb="004B4B4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4" name="Imagen 3" descr="Encabezado de otoño&#10;&#10;Collage fotográfico de Word: otoño">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403395</xdr:colOff>
      <xdr:row>1</xdr:row>
      <xdr:rowOff>0</xdr:rowOff>
    </xdr:from>
    <xdr:to>
      <xdr:col>7</xdr:col>
      <xdr:colOff>1263479</xdr:colOff>
      <xdr:row>1</xdr:row>
      <xdr:rowOff>1143000</xdr:rowOff>
    </xdr:to>
    <xdr:pic>
      <xdr:nvPicPr>
        <xdr:cNvPr id="3" name="Imagen 2" descr="Encabezado de invierno&#10;&#10;Collage fotográfico de Word: inviern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rcRect/>
        <a:stretch/>
      </xdr:blipFill>
      <xdr:spPr>
        <a:xfrm>
          <a:off x="4327695" y="114300"/>
          <a:ext cx="4660559" cy="1143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2" name="Imagen 1" descr="Encabezado de primavera&#10;&#10;Collage fotográfico de Word: primavera">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111072</xdr:colOff>
      <xdr:row>1</xdr:row>
      <xdr:rowOff>0</xdr:rowOff>
    </xdr:from>
    <xdr:to>
      <xdr:col>8</xdr:col>
      <xdr:colOff>3227</xdr:colOff>
      <xdr:row>1</xdr:row>
      <xdr:rowOff>1143000</xdr:rowOff>
    </xdr:to>
    <xdr:pic>
      <xdr:nvPicPr>
        <xdr:cNvPr id="4" name="Imagen 3" descr="Encabezado de primavera&#10;&#10;Collage fotográfico de Word: primavera">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srcRect/>
        <a:stretch/>
      </xdr:blipFill>
      <xdr:spPr>
        <a:xfrm>
          <a:off x="4035372" y="114300"/>
          <a:ext cx="4959455" cy="1143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3" name="Imagen 2" descr="Encabezado de verano&#10;&#10;Collage fotográfico de Word: verano">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xdr:col>
      <xdr:colOff>551551</xdr:colOff>
      <xdr:row>1</xdr:row>
      <xdr:rowOff>0</xdr:rowOff>
    </xdr:from>
    <xdr:to>
      <xdr:col>8</xdr:col>
      <xdr:colOff>898</xdr:colOff>
      <xdr:row>1</xdr:row>
      <xdr:rowOff>1143000</xdr:rowOff>
    </xdr:to>
    <xdr:pic>
      <xdr:nvPicPr>
        <xdr:cNvPr id="4" name="Imagen 3" descr="Encabezado de verano&#10;&#10;Collage fotográfico de Word: verano">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srcRect/>
        <a:stretch/>
      </xdr:blipFill>
      <xdr:spPr>
        <a:xfrm>
          <a:off x="4475851" y="114300"/>
          <a:ext cx="4516647" cy="1143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xdr:col>
      <xdr:colOff>208513</xdr:colOff>
      <xdr:row>1</xdr:row>
      <xdr:rowOff>0</xdr:rowOff>
    </xdr:from>
    <xdr:to>
      <xdr:col>8</xdr:col>
      <xdr:colOff>1037</xdr:colOff>
      <xdr:row>1</xdr:row>
      <xdr:rowOff>1143000</xdr:rowOff>
    </xdr:to>
    <xdr:pic>
      <xdr:nvPicPr>
        <xdr:cNvPr id="3" name="Imagen 2" descr="Encabezado de otoño&#10;&#10;Collage fotográfico de Word: otoño">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a:srcRect/>
        <a:stretch/>
      </xdr:blipFill>
      <xdr:spPr>
        <a:xfrm>
          <a:off x="4132813" y="114300"/>
          <a:ext cx="4859824" cy="1143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ustom 6">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59999389629810485"/>
    <pageSetUpPr autoPageBreaks="0" fitToPage="1"/>
  </sheetPr>
  <dimension ref="B1:L15"/>
  <sheetViews>
    <sheetView showGridLines="0" tabSelected="1" zoomScaleNormal="100" workbookViewId="0">
      <selection activeCell="K6" sqref="K6"/>
    </sheetView>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2" width="19.75" style="1" customWidth="1"/>
    <col min="13" max="13" width="1.58203125" style="1" customWidth="1"/>
    <col min="14" max="16384" width="8.75" style="1"/>
  </cols>
  <sheetData>
    <row r="1" spans="2:12" ht="9" customHeight="1">
      <c r="I1" s="1" t="s">
        <v>1</v>
      </c>
    </row>
    <row r="2" spans="2:12" ht="96" customHeight="1">
      <c r="B2" s="42" t="str">
        <f>"Enero "&amp;CalendarYear</f>
        <v>Enero 2024</v>
      </c>
      <c r="C2" s="42"/>
      <c r="D2" s="42"/>
      <c r="E2" s="2"/>
      <c r="F2" s="2"/>
      <c r="G2" s="2"/>
      <c r="H2" s="3"/>
    </row>
    <row r="3" spans="2:12"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c r="K3" s="47" t="s">
        <v>2</v>
      </c>
      <c r="L3" s="47"/>
    </row>
    <row r="4" spans="2:12" s="4" customFormat="1" ht="24" customHeight="1">
      <c r="B4" s="29">
        <f t="array" ref="B4:H4">DaysAndWeeks+DATE(CalendarYear,1,1)-WEEKDAY(DATE(CalendarYear,1,1),(InicioDeLaSemana="lunes")+1)+1</f>
        <v>45292</v>
      </c>
      <c r="C4" s="29">
        <v>45293</v>
      </c>
      <c r="D4" s="29">
        <v>45294</v>
      </c>
      <c r="E4" s="29">
        <v>45295</v>
      </c>
      <c r="F4" s="29">
        <v>45296</v>
      </c>
      <c r="G4" s="29">
        <v>45297</v>
      </c>
      <c r="H4" s="30">
        <v>45298</v>
      </c>
      <c r="K4" s="12" t="s">
        <v>3</v>
      </c>
      <c r="L4" s="12" t="s">
        <v>4</v>
      </c>
    </row>
    <row r="5" spans="2:12" s="10" customFormat="1" ht="56.15" customHeight="1">
      <c r="B5" s="9"/>
      <c r="C5" s="9"/>
      <c r="D5" s="9"/>
      <c r="E5" s="9"/>
      <c r="F5" s="9"/>
      <c r="G5" s="9"/>
      <c r="H5" s="9"/>
      <c r="K5" s="13">
        <v>2024</v>
      </c>
      <c r="L5" s="13" t="s">
        <v>5</v>
      </c>
    </row>
    <row r="6" spans="2:12" s="4" customFormat="1" ht="24" customHeight="1">
      <c r="B6" s="31">
        <f t="array" ref="B6:H6">DaysAndWeeks+DATE(CalendarYear,1,1)-WEEKDAY(DATE(CalendarYear,1,1),(InicioDeLaSemana="lunes")+1)+8</f>
        <v>45299</v>
      </c>
      <c r="C6" s="31">
        <v>45300</v>
      </c>
      <c r="D6" s="31">
        <v>45301</v>
      </c>
      <c r="E6" s="31">
        <v>45302</v>
      </c>
      <c r="F6" s="31">
        <v>45303</v>
      </c>
      <c r="G6" s="31">
        <v>45304</v>
      </c>
      <c r="H6" s="31">
        <v>45305</v>
      </c>
    </row>
    <row r="7" spans="2:12" s="10" customFormat="1" ht="56.15" customHeight="1">
      <c r="B7" s="11"/>
      <c r="C7" s="11"/>
      <c r="D7" s="11"/>
      <c r="E7" s="11"/>
      <c r="F7" s="11"/>
      <c r="G7" s="11"/>
      <c r="H7" s="11"/>
    </row>
    <row r="8" spans="2:12" s="4" customFormat="1" ht="24" customHeight="1">
      <c r="B8" s="32">
        <f t="array" ref="B8:H8">DaysAndWeeks+DATE(CalendarYear,1,1)-WEEKDAY(DATE(CalendarYear,1,1),(InicioDeLaSemana="lunes")+1)+15</f>
        <v>45306</v>
      </c>
      <c r="C8" s="32">
        <v>45307</v>
      </c>
      <c r="D8" s="32">
        <v>45308</v>
      </c>
      <c r="E8" s="32">
        <v>45309</v>
      </c>
      <c r="F8" s="32">
        <v>45310</v>
      </c>
      <c r="G8" s="32">
        <v>45311</v>
      </c>
      <c r="H8" s="32">
        <v>45312</v>
      </c>
    </row>
    <row r="9" spans="2:12" s="10" customFormat="1" ht="56.15" customHeight="1">
      <c r="B9" s="9"/>
      <c r="C9" s="9"/>
      <c r="D9" s="9"/>
      <c r="E9" s="9"/>
      <c r="F9" s="9"/>
      <c r="G9" s="9"/>
      <c r="H9" s="9"/>
    </row>
    <row r="10" spans="2:12" s="4" customFormat="1" ht="24" customHeight="1">
      <c r="B10" s="31">
        <f t="array" ref="B10:H10">DaysAndWeeks+DATE(CalendarYear,1,1)-WEEKDAY(DATE(CalendarYear,1,1),(InicioDeLaSemana="lunes")+1)+22</f>
        <v>45313</v>
      </c>
      <c r="C10" s="31">
        <v>45314</v>
      </c>
      <c r="D10" s="31">
        <v>45315</v>
      </c>
      <c r="E10" s="31">
        <v>45316</v>
      </c>
      <c r="F10" s="31">
        <v>45317</v>
      </c>
      <c r="G10" s="31">
        <v>45318</v>
      </c>
      <c r="H10" s="31">
        <v>45319</v>
      </c>
    </row>
    <row r="11" spans="2:12" s="10" customFormat="1" ht="56.15" customHeight="1">
      <c r="B11" s="11"/>
      <c r="C11" s="11"/>
      <c r="D11" s="11"/>
      <c r="E11" s="11"/>
      <c r="F11" s="11"/>
      <c r="G11" s="11"/>
      <c r="H11" s="11"/>
    </row>
    <row r="12" spans="2:12" s="4" customFormat="1" ht="24" customHeight="1">
      <c r="B12" s="32">
        <f t="array" ref="B12:H12">DaysAndWeeks+DATE(CalendarYear,1,1)-WEEKDAY(DATE(CalendarYear,1,1),(InicioDeLaSemana="lunes")+1)+29</f>
        <v>45320</v>
      </c>
      <c r="C12" s="32">
        <v>45321</v>
      </c>
      <c r="D12" s="32">
        <v>45322</v>
      </c>
      <c r="E12" s="32">
        <v>45323</v>
      </c>
      <c r="F12" s="32">
        <v>45324</v>
      </c>
      <c r="G12" s="32">
        <v>45325</v>
      </c>
      <c r="H12" s="32">
        <v>45326</v>
      </c>
    </row>
    <row r="13" spans="2:12" s="10" customFormat="1" ht="56.15" customHeight="1">
      <c r="B13" s="9"/>
      <c r="C13" s="9"/>
      <c r="D13" s="9"/>
      <c r="E13" s="9"/>
      <c r="F13" s="9"/>
      <c r="G13" s="9"/>
      <c r="H13" s="9"/>
    </row>
    <row r="14" spans="2:12" s="4" customFormat="1" ht="24" customHeight="1">
      <c r="B14" s="31">
        <f t="array" ref="B14:C14">DaysAndWeeks+DATE(CalendarYear,1,1)-WEEKDAY(DATE(CalendarYear,1,1),(InicioDeLaSemana="lunes")+1)+36</f>
        <v>45327</v>
      </c>
      <c r="C14" s="31">
        <v>45328</v>
      </c>
      <c r="D14" s="43" t="s">
        <v>0</v>
      </c>
      <c r="E14" s="43"/>
      <c r="F14" s="43"/>
      <c r="G14" s="43"/>
      <c r="H14" s="44"/>
    </row>
    <row r="15" spans="2:12" s="10" customFormat="1" ht="56.15" customHeight="1">
      <c r="B15" s="11"/>
      <c r="C15" s="11"/>
      <c r="D15" s="45"/>
      <c r="E15" s="45"/>
      <c r="F15" s="45"/>
      <c r="G15" s="45"/>
      <c r="H15" s="46"/>
    </row>
  </sheetData>
  <mergeCells count="4">
    <mergeCell ref="B2:D2"/>
    <mergeCell ref="D14:H14"/>
    <mergeCell ref="D15:H15"/>
    <mergeCell ref="K3:L3"/>
  </mergeCells>
  <phoneticPr fontId="2" type="noConversion"/>
  <conditionalFormatting sqref="B4:G4">
    <cfRule type="expression" dxfId="23" priority="23">
      <formula>DAY(B4)&gt;8</formula>
    </cfRule>
  </conditionalFormatting>
  <conditionalFormatting sqref="B12:H12 B14:C14">
    <cfRule type="expression" dxfId="22" priority="24">
      <formula>AND(DAY(B12)&gt;=1,DAY(B12)&lt;=15)</formula>
    </cfRule>
  </conditionalFormatting>
  <dataValidations count="13">
    <dataValidation type="list" errorStyle="warning" allowBlank="1" showInputMessage="1" showErrorMessage="1" error="Seleccione un día de la lista. Seleccione Cancelar y, después, presione ALT + Flecha abajo para seleccionar el día de la lista desplegable" prompt="Seleccione el día de inicio de la semana en esta celda. Presione ALT + Flecha abajo para abrir la lista desplegable, presione Flecha abajo y después ENTRAR para realizar la selección" sqref="L5" xr:uid="{00000000-0002-0000-0000-000000000000}">
      <formula1>"domingo, lunes"</formula1>
    </dataValidation>
    <dataValidation allowBlank="1" showInputMessage="1" showErrorMessage="1" prompt="Cree un calendario de un mes personalizado en este libro. Personalice el año y el día de inicio de la semana para todos los meses de esta hoja de cálculo de enero. Cada mes se encuentra en una hoja de cálculo independiente." sqref="A1" xr:uid="{00000000-0002-0000-0000-000001000000}"/>
    <dataValidation allowBlank="1" showInputMessage="1" showErrorMessage="1" prompt="Escriba el año en la celda inferior." sqref="K4" xr:uid="{00000000-0002-0000-0000-000002000000}"/>
    <dataValidation allowBlank="1" showInputMessage="1" showErrorMessage="1" prompt="Seleccione el día de inicio de la semana en la celda inferior." sqref="L4" xr:uid="{00000000-0002-0000-0000-000003000000}"/>
    <dataValidation allowBlank="1" showInputMessage="1" showErrorMessage="1" prompt="Escriba el año en esta celda" sqref="K5" xr:uid="{00000000-0002-0000-0000-000004000000}"/>
    <dataValidation allowBlank="1" showInputMessage="1" showErrorMessage="1" prompt="Esta fila contiene los nombres de los días laborables de este calendario. Esta celda contiene el día de inicio de la semana. Para cambiar el día de inicio de la semana, escriba un nuevo día laborable en la celda L5, en esta hoja de cálculo." sqref="B3" xr:uid="{00000000-0002-0000-0000-000005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000-000006000000}"/>
    <dataValidation allowBlank="1" showInputMessage="1" showErrorMessage="1" prompt="El año de esta celda se actualiza automáticamente según el año especificado en la celda K5. El calendario siguiente incluye fechas de los meses anterior y posterior con un sombreado de fuente más claro." sqref="B2:D2" xr:uid="{00000000-0002-0000-0000-000007000000}"/>
    <dataValidation allowBlank="1" showInputMessage="1" showErrorMessage="1" prompt="El día de la semana se determinará automáticamente" sqref="C3:H3" xr:uid="{00000000-0002-0000-0000-000008000000}"/>
    <dataValidation allowBlank="1" showInputMessage="1" showErrorMessage="1" prompt="Las celdas de esta fila y las filas 7, 9, 11, 13 y 15 son para escribir notas diarias relacionadas con el día natural de la celda anterior." sqref="B5" xr:uid="{00000000-0002-0000-0000-000009000000}"/>
    <dataValidation allowBlank="1" showInputMessage="1" prompt="Escriba las notas del mes en esta celda." sqref="D15:H15" xr:uid="{00000000-0002-0000-0000-00000A000000}"/>
    <dataValidation allowBlank="1" showInputMessage="1" prompt="Escriba las notas del mes en la celda inferior." sqref="D14:H14" xr:uid="{00000000-0002-0000-0000-00000B000000}"/>
    <dataValidation allowBlank="1" showInputMessage="1" showErrorMessage="1" prompt="Escriba el año y seleccione el día de inicio del calendario en las celdas siguientes. Estas celdas de configuración del calendario no se imprimirán." sqref="K3" xr:uid="{00000000-0002-0000-0000-00000C000000}"/>
  </dataValidations>
  <printOptions horizontalCentered="1"/>
  <pageMargins left="0.25" right="0.25" top="0.5" bottom="0.5" header="0.3" footer="0.3"/>
  <pageSetup paperSize="9" orientation="landscape" r:id="rId1"/>
  <headerFooter differentFirst="1"/>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"Octubre "&amp;CalendarYear</f>
        <v>Octubre 2024</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DaysAndWeeks+DATE(CalendarYear,10,1)-WEEKDAY(DATE(CalendarYear,10,1),(InicioDeLaSemana="lunes")+1)+1</f>
        <v>45565</v>
      </c>
      <c r="C4" s="33">
        <v>45566</v>
      </c>
      <c r="D4" s="33">
        <v>45567</v>
      </c>
      <c r="E4" s="33">
        <v>45568</v>
      </c>
      <c r="F4" s="33">
        <v>45569</v>
      </c>
      <c r="G4" s="33">
        <v>45570</v>
      </c>
      <c r="H4" s="33">
        <v>45571</v>
      </c>
    </row>
    <row r="5" spans="2:9" s="10" customFormat="1" ht="56.15" customHeight="1">
      <c r="B5" s="28"/>
      <c r="C5" s="28"/>
      <c r="D5" s="28"/>
      <c r="E5" s="28"/>
      <c r="F5" s="28"/>
      <c r="G5" s="28"/>
      <c r="H5" s="28"/>
    </row>
    <row r="6" spans="2:9" s="4" customFormat="1" ht="24" customHeight="1">
      <c r="B6" s="34">
        <f t="array" ref="B6:H6">DaysAndWeeks+DATE(CalendarYear,10,1)-WEEKDAY(DATE(CalendarYear,10,1),(InicioDeLaSemana="lunes")+1)+8</f>
        <v>45572</v>
      </c>
      <c r="C6" s="34">
        <v>45573</v>
      </c>
      <c r="D6" s="34">
        <v>45574</v>
      </c>
      <c r="E6" s="34">
        <v>45575</v>
      </c>
      <c r="F6" s="34">
        <v>45576</v>
      </c>
      <c r="G6" s="34">
        <v>45577</v>
      </c>
      <c r="H6" s="34">
        <v>45578</v>
      </c>
    </row>
    <row r="7" spans="2:9" s="10" customFormat="1" ht="56.15" customHeight="1">
      <c r="B7" s="27"/>
      <c r="C7" s="27"/>
      <c r="D7" s="27"/>
      <c r="E7" s="27"/>
      <c r="F7" s="27"/>
      <c r="G7" s="27"/>
      <c r="H7" s="27"/>
    </row>
    <row r="8" spans="2:9" s="4" customFormat="1" ht="24" customHeight="1">
      <c r="B8" s="35">
        <f t="array" ref="B8:H8">DaysAndWeeks+DATE(CalendarYear,10,1)-WEEKDAY(DATE(CalendarYear,10,1),(InicioDeLaSemana="lunes")+1)+15</f>
        <v>45579</v>
      </c>
      <c r="C8" s="35">
        <v>45580</v>
      </c>
      <c r="D8" s="35">
        <v>45581</v>
      </c>
      <c r="E8" s="35">
        <v>45582</v>
      </c>
      <c r="F8" s="35">
        <v>45583</v>
      </c>
      <c r="G8" s="35">
        <v>45584</v>
      </c>
      <c r="H8" s="35">
        <v>45585</v>
      </c>
    </row>
    <row r="9" spans="2:9" s="10" customFormat="1" ht="56.15" customHeight="1">
      <c r="B9" s="28"/>
      <c r="C9" s="28"/>
      <c r="D9" s="28"/>
      <c r="E9" s="28"/>
      <c r="F9" s="28"/>
      <c r="G9" s="28"/>
      <c r="H9" s="28"/>
    </row>
    <row r="10" spans="2:9" s="4" customFormat="1" ht="24" customHeight="1">
      <c r="B10" s="34">
        <f t="array" ref="B10:H10">DaysAndWeeks+DATE(CalendarYear,10,1)-WEEKDAY(DATE(CalendarYear,10,1),(InicioDeLaSemana="lunes")+1)+22</f>
        <v>45586</v>
      </c>
      <c r="C10" s="34">
        <v>45587</v>
      </c>
      <c r="D10" s="34">
        <v>45588</v>
      </c>
      <c r="E10" s="34">
        <v>45589</v>
      </c>
      <c r="F10" s="34">
        <v>45590</v>
      </c>
      <c r="G10" s="34">
        <v>45591</v>
      </c>
      <c r="H10" s="34">
        <v>45592</v>
      </c>
    </row>
    <row r="11" spans="2:9" s="10" customFormat="1" ht="56.15" customHeight="1">
      <c r="B11" s="27"/>
      <c r="C11" s="27"/>
      <c r="D11" s="27"/>
      <c r="E11" s="27"/>
      <c r="F11" s="27"/>
      <c r="G11" s="27"/>
      <c r="H11" s="27"/>
    </row>
    <row r="12" spans="2:9" s="4" customFormat="1" ht="24" customHeight="1">
      <c r="B12" s="35">
        <f t="array" ref="B12:H12">DaysAndWeeks+DATE(CalendarYear,10,1)-WEEKDAY(DATE(CalendarYear,10,1),(InicioDeLaSemana="lunes")+1)+29</f>
        <v>45593</v>
      </c>
      <c r="C12" s="35">
        <v>45594</v>
      </c>
      <c r="D12" s="35">
        <v>45595</v>
      </c>
      <c r="E12" s="35">
        <v>45596</v>
      </c>
      <c r="F12" s="35">
        <v>45597</v>
      </c>
      <c r="G12" s="35">
        <v>45598</v>
      </c>
      <c r="H12" s="35">
        <v>45599</v>
      </c>
    </row>
    <row r="13" spans="2:9" s="10" customFormat="1" ht="56.15" customHeight="1">
      <c r="B13" s="28"/>
      <c r="C13" s="28"/>
      <c r="D13" s="28"/>
      <c r="E13" s="28"/>
      <c r="F13" s="28"/>
      <c r="G13" s="28"/>
      <c r="H13" s="28"/>
    </row>
    <row r="14" spans="2:9" s="4" customFormat="1" ht="24" customHeight="1">
      <c r="B14" s="34">
        <f t="array" ref="B14:C14">DaysAndWeeks+DATE(CalendarYear,10,1)-WEEKDAY(DATE(CalendarYear,10,1),(InicioDeLaSemana="lunes")+1)+36</f>
        <v>45600</v>
      </c>
      <c r="C14" s="34">
        <v>45601</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5" priority="1">
      <formula>DAY(B4)&gt;8</formula>
    </cfRule>
  </conditionalFormatting>
  <conditionalFormatting sqref="B12:H12 B14:C14">
    <cfRule type="expression" dxfId="4" priority="2">
      <formula>AND(DAY(B12)&gt;=1,DAY(B12)&lt;=15)</formula>
    </cfRule>
  </conditionalFormatting>
  <dataValidations count="8">
    <dataValidation allowBlank="1" showInputMessage="1" showErrorMessage="1" prompt="El día de la semana se determinará automáticamente" sqref="C3:H3" xr:uid="{00000000-0002-0000-0900-000000000000}"/>
    <dataValidation allowBlank="1" showInputMessage="1" showErrorMessage="1" prompt="Calendario del mes de octubre" sqref="A1" xr:uid="{00000000-0002-0000-09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9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900-000003000000}"/>
    <dataValidation allowBlank="1" showInputMessage="1" prompt="Escriba las notas del mes en la celda inferior." sqref="D14:H14" xr:uid="{00000000-0002-0000-0900-000004000000}"/>
    <dataValidation allowBlank="1" showInputMessage="1" prompt="Escriba las notas del mes en esta celda." sqref="D15:H15" xr:uid="{00000000-0002-0000-0900-000005000000}"/>
    <dataValidation allowBlank="1" showInputMessage="1" showErrorMessage="1" prompt="Las celdas de esta fila y las filas 7, 9, 11, 13 y 15 son para escribir notas diarias relacionadas con el día natural de la celda anterior." sqref="B5" xr:uid="{00000000-0002-0000-09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900-000007000000}"/>
  </dataValidations>
  <printOptions horizontalCentered="1"/>
  <pageMargins left="0.25" right="0.25" top="0.5" bottom="0.5" header="0.3" footer="0.3"/>
  <pageSetup paperSize="9" scale="99" orientation="landscape" r:id="rId1"/>
  <headerFooter differentFirst="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"Noviembre "&amp;CalendarYear</f>
        <v>Noviembre 2024</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DaysAndWeeks+DATE(CalendarYear,11,1)-WEEKDAY(DATE(CalendarYear,11,1),(InicioDeLaSemana="lunes")+1)+1</f>
        <v>45593</v>
      </c>
      <c r="C4" s="33">
        <v>45594</v>
      </c>
      <c r="D4" s="33">
        <v>45595</v>
      </c>
      <c r="E4" s="33">
        <v>45596</v>
      </c>
      <c r="F4" s="33">
        <v>45597</v>
      </c>
      <c r="G4" s="33">
        <v>45598</v>
      </c>
      <c r="H4" s="33">
        <v>45599</v>
      </c>
    </row>
    <row r="5" spans="2:9" s="10" customFormat="1" ht="56.15" customHeight="1">
      <c r="B5" s="28"/>
      <c r="C5" s="28"/>
      <c r="D5" s="28"/>
      <c r="E5" s="28"/>
      <c r="F5" s="28"/>
      <c r="G5" s="28"/>
      <c r="H5" s="28"/>
    </row>
    <row r="6" spans="2:9" s="4" customFormat="1" ht="24" customHeight="1">
      <c r="B6" s="34">
        <f t="array" ref="B6:H6">DaysAndWeeks+DATE(CalendarYear,11,1)-WEEKDAY(DATE(CalendarYear,11,1),(InicioDeLaSemana="lunes")+1)+8</f>
        <v>45600</v>
      </c>
      <c r="C6" s="34">
        <v>45601</v>
      </c>
      <c r="D6" s="34">
        <v>45602</v>
      </c>
      <c r="E6" s="34">
        <v>45603</v>
      </c>
      <c r="F6" s="34">
        <v>45604</v>
      </c>
      <c r="G6" s="34">
        <v>45605</v>
      </c>
      <c r="H6" s="34">
        <v>45606</v>
      </c>
    </row>
    <row r="7" spans="2:9" s="10" customFormat="1" ht="56.15" customHeight="1">
      <c r="B7" s="27"/>
      <c r="C7" s="27"/>
      <c r="D7" s="27"/>
      <c r="E7" s="27"/>
      <c r="F7" s="27"/>
      <c r="G7" s="27"/>
      <c r="H7" s="27"/>
    </row>
    <row r="8" spans="2:9" s="4" customFormat="1" ht="24" customHeight="1">
      <c r="B8" s="35">
        <f t="array" ref="B8:H8">DaysAndWeeks+DATE(CalendarYear,11,1)-WEEKDAY(DATE(CalendarYear,11,1),(InicioDeLaSemana="lunes")+1)+15</f>
        <v>45607</v>
      </c>
      <c r="C8" s="35">
        <v>45608</v>
      </c>
      <c r="D8" s="35">
        <v>45609</v>
      </c>
      <c r="E8" s="35">
        <v>45610</v>
      </c>
      <c r="F8" s="35">
        <v>45611</v>
      </c>
      <c r="G8" s="35">
        <v>45612</v>
      </c>
      <c r="H8" s="35">
        <v>45613</v>
      </c>
    </row>
    <row r="9" spans="2:9" s="10" customFormat="1" ht="56.15" customHeight="1">
      <c r="B9" s="28"/>
      <c r="C9" s="28"/>
      <c r="D9" s="28"/>
      <c r="E9" s="28"/>
      <c r="F9" s="28"/>
      <c r="G9" s="28"/>
      <c r="H9" s="28"/>
    </row>
    <row r="10" spans="2:9" s="4" customFormat="1" ht="24" customHeight="1">
      <c r="B10" s="34">
        <f t="array" ref="B10:H10">DaysAndWeeks+DATE(CalendarYear,11,1)-WEEKDAY(DATE(CalendarYear,11,1),(InicioDeLaSemana="lunes")+1)+22</f>
        <v>45614</v>
      </c>
      <c r="C10" s="34">
        <v>45615</v>
      </c>
      <c r="D10" s="34">
        <v>45616</v>
      </c>
      <c r="E10" s="34">
        <v>45617</v>
      </c>
      <c r="F10" s="34">
        <v>45618</v>
      </c>
      <c r="G10" s="34">
        <v>45619</v>
      </c>
      <c r="H10" s="34">
        <v>45620</v>
      </c>
    </row>
    <row r="11" spans="2:9" s="10" customFormat="1" ht="56.15" customHeight="1">
      <c r="B11" s="27"/>
      <c r="C11" s="27"/>
      <c r="D11" s="27"/>
      <c r="E11" s="27"/>
      <c r="F11" s="27"/>
      <c r="G11" s="27"/>
      <c r="H11" s="27"/>
    </row>
    <row r="12" spans="2:9" s="4" customFormat="1" ht="24" customHeight="1">
      <c r="B12" s="35">
        <f t="array" ref="B12:H12">DaysAndWeeks+DATE(CalendarYear,11,1)-WEEKDAY(DATE(CalendarYear,11,1),(InicioDeLaSemana="lunes")+1)+29</f>
        <v>45621</v>
      </c>
      <c r="C12" s="35">
        <v>45622</v>
      </c>
      <c r="D12" s="35">
        <v>45623</v>
      </c>
      <c r="E12" s="35">
        <v>45624</v>
      </c>
      <c r="F12" s="35">
        <v>45625</v>
      </c>
      <c r="G12" s="35">
        <v>45626</v>
      </c>
      <c r="H12" s="35">
        <v>45627</v>
      </c>
    </row>
    <row r="13" spans="2:9" s="10" customFormat="1" ht="56.15" customHeight="1">
      <c r="B13" s="28"/>
      <c r="C13" s="28"/>
      <c r="D13" s="28"/>
      <c r="E13" s="28"/>
      <c r="F13" s="28"/>
      <c r="G13" s="28"/>
      <c r="H13" s="28"/>
    </row>
    <row r="14" spans="2:9" s="4" customFormat="1" ht="24" customHeight="1">
      <c r="B14" s="34">
        <f t="array" ref="B14:C14">DaysAndWeeks+DATE(CalendarYear,11,1)-WEEKDAY(DATE(CalendarYear,11,1),(InicioDeLaSemana="lunes")+1)+36</f>
        <v>45628</v>
      </c>
      <c r="C14" s="34">
        <v>45629</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3" priority="1">
      <formula>DAY(B4)&gt;8</formula>
    </cfRule>
  </conditionalFormatting>
  <conditionalFormatting sqref="B12:H12 B14:C14">
    <cfRule type="expression" dxfId="2" priority="2">
      <formula>AND(DAY(B12)&gt;=1,DAY(B12)&lt;=15)</formula>
    </cfRule>
  </conditionalFormatting>
  <dataValidations count="8">
    <dataValidation allowBlank="1" showInputMessage="1" showErrorMessage="1" prompt="El día de la semana se determinará automáticamente" sqref="C3:H3" xr:uid="{00000000-0002-0000-0A00-000000000000}"/>
    <dataValidation allowBlank="1" showInputMessage="1" showErrorMessage="1" prompt="Calendario del mes de noviembre" sqref="A1" xr:uid="{00000000-0002-0000-0A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A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A00-000003000000}"/>
    <dataValidation allowBlank="1" showInputMessage="1" showErrorMessage="1" prompt="Las celdas de esta fila y las filas 7, 9, 11, 13 y 15 son para escribir notas diarias relacionadas con el día natural de la celda anterior." sqref="B5" xr:uid="{00000000-0002-0000-0A00-000004000000}"/>
    <dataValidation allowBlank="1" showInputMessage="1" prompt="Escriba las notas del mes en esta celda." sqref="D15:H15" xr:uid="{00000000-0002-0000-0A00-000005000000}"/>
    <dataValidation allowBlank="1" showInputMessage="1" prompt="Escriba las notas del mes en la celda inferior." sqref="D14:H14" xr:uid="{00000000-0002-0000-0A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A00-000007000000}"/>
  </dataValidations>
  <printOptions horizontalCentered="1"/>
  <pageMargins left="0.25" right="0.25" top="0.5" bottom="0.5" header="0.3" footer="0.3"/>
  <pageSetup paperSize="9" scale="99" orientation="landscape" r:id="rId1"/>
  <headerFooter differentFirst="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8"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"Diciembre "&amp;CalendarYear</f>
        <v>Diciembre 2024</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DaysAndWeeks+DATE(CalendarYear,12,1)-WEEKDAY(DATE(CalendarYear,12,1),(InicioDeLaSemana="lunes")+1)+1</f>
        <v>45621</v>
      </c>
      <c r="C4" s="29">
        <v>45622</v>
      </c>
      <c r="D4" s="29">
        <v>45623</v>
      </c>
      <c r="E4" s="29">
        <v>45624</v>
      </c>
      <c r="F4" s="29">
        <v>45625</v>
      </c>
      <c r="G4" s="29">
        <v>45626</v>
      </c>
      <c r="H4" s="30">
        <v>45627</v>
      </c>
    </row>
    <row r="5" spans="2:9" s="10" customFormat="1" ht="56.15" customHeight="1">
      <c r="B5" s="9"/>
      <c r="C5" s="9"/>
      <c r="D5" s="9"/>
      <c r="E5" s="9"/>
      <c r="F5" s="9"/>
      <c r="G5" s="9"/>
      <c r="H5" s="9"/>
    </row>
    <row r="6" spans="2:9" s="4" customFormat="1" ht="24" customHeight="1">
      <c r="B6" s="31">
        <f t="array" ref="B6:H6">DaysAndWeeks+DATE(CalendarYear,12,1)-WEEKDAY(DATE(CalendarYear,12,1),(InicioDeLaSemana="lunes")+1)+8</f>
        <v>45628</v>
      </c>
      <c r="C6" s="31">
        <v>45629</v>
      </c>
      <c r="D6" s="31">
        <v>45630</v>
      </c>
      <c r="E6" s="31">
        <v>45631</v>
      </c>
      <c r="F6" s="31">
        <v>45632</v>
      </c>
      <c r="G6" s="31">
        <v>45633</v>
      </c>
      <c r="H6" s="31">
        <v>45634</v>
      </c>
    </row>
    <row r="7" spans="2:9" s="10" customFormat="1" ht="56.15" customHeight="1">
      <c r="B7" s="11"/>
      <c r="C7" s="11"/>
      <c r="D7" s="11"/>
      <c r="E7" s="11"/>
      <c r="F7" s="11"/>
      <c r="G7" s="11"/>
      <c r="H7" s="11"/>
    </row>
    <row r="8" spans="2:9" s="4" customFormat="1" ht="24" customHeight="1">
      <c r="B8" s="32">
        <f t="array" ref="B8:H8">DaysAndWeeks+DATE(CalendarYear,12,1)-WEEKDAY(DATE(CalendarYear,12,1),(InicioDeLaSemana="lunes")+1)+15</f>
        <v>45635</v>
      </c>
      <c r="C8" s="32">
        <v>45636</v>
      </c>
      <c r="D8" s="32">
        <v>45637</v>
      </c>
      <c r="E8" s="32">
        <v>45638</v>
      </c>
      <c r="F8" s="32">
        <v>45639</v>
      </c>
      <c r="G8" s="32">
        <v>45640</v>
      </c>
      <c r="H8" s="32">
        <v>45641</v>
      </c>
    </row>
    <row r="9" spans="2:9" s="10" customFormat="1" ht="56.15" customHeight="1">
      <c r="B9" s="9"/>
      <c r="C9" s="9"/>
      <c r="D9" s="9"/>
      <c r="E9" s="9"/>
      <c r="F9" s="9"/>
      <c r="G9" s="9"/>
      <c r="H9" s="9"/>
    </row>
    <row r="10" spans="2:9" s="4" customFormat="1" ht="24" customHeight="1">
      <c r="B10" s="31">
        <f t="array" ref="B10:H10">DaysAndWeeks+DATE(CalendarYear,12,1)-WEEKDAY(DATE(CalendarYear,12,1),(InicioDeLaSemana="lunes")+1)+22</f>
        <v>45642</v>
      </c>
      <c r="C10" s="31">
        <v>45643</v>
      </c>
      <c r="D10" s="31">
        <v>45644</v>
      </c>
      <c r="E10" s="31">
        <v>45645</v>
      </c>
      <c r="F10" s="31">
        <v>45646</v>
      </c>
      <c r="G10" s="31">
        <v>45647</v>
      </c>
      <c r="H10" s="31">
        <v>45648</v>
      </c>
    </row>
    <row r="11" spans="2:9" s="10" customFormat="1" ht="56.15" customHeight="1">
      <c r="B11" s="11"/>
      <c r="C11" s="11"/>
      <c r="D11" s="11"/>
      <c r="E11" s="11"/>
      <c r="F11" s="11"/>
      <c r="G11" s="11"/>
      <c r="H11" s="11"/>
    </row>
    <row r="12" spans="2:9" s="4" customFormat="1" ht="24" customHeight="1">
      <c r="B12" s="32">
        <f t="array" ref="B12:H12">DaysAndWeeks+DATE(CalendarYear,12,1)-WEEKDAY(DATE(CalendarYear,12,1),(InicioDeLaSemana="lunes")+1)+29</f>
        <v>45649</v>
      </c>
      <c r="C12" s="32">
        <v>45650</v>
      </c>
      <c r="D12" s="32">
        <v>45651</v>
      </c>
      <c r="E12" s="32">
        <v>45652</v>
      </c>
      <c r="F12" s="32">
        <v>45653</v>
      </c>
      <c r="G12" s="32">
        <v>45654</v>
      </c>
      <c r="H12" s="32">
        <v>45655</v>
      </c>
    </row>
    <row r="13" spans="2:9" s="10" customFormat="1" ht="56.15" customHeight="1">
      <c r="B13" s="9"/>
      <c r="C13" s="9"/>
      <c r="D13" s="9"/>
      <c r="E13" s="9"/>
      <c r="F13" s="9"/>
      <c r="G13" s="9"/>
      <c r="H13" s="9"/>
    </row>
    <row r="14" spans="2:9" s="4" customFormat="1" ht="24" customHeight="1">
      <c r="B14" s="31">
        <f t="array" ref="B14:C14">DaysAndWeeks+DATE(CalendarYear,12,1)-WEEKDAY(DATE(CalendarYear,12,1),(InicioDeLaSemana="lunes")+1)+36</f>
        <v>45656</v>
      </c>
      <c r="C14" s="31">
        <v>45657</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1" priority="1">
      <formula>DAY(B4)&gt;8</formula>
    </cfRule>
  </conditionalFormatting>
  <conditionalFormatting sqref="B12:H12 B14:C14">
    <cfRule type="expression" dxfId="0" priority="2">
      <formula>AND(DAY(B12)&gt;=1,DAY(B12)&lt;=15)</formula>
    </cfRule>
  </conditionalFormatting>
  <dataValidations count="8">
    <dataValidation allowBlank="1" showInputMessage="1" showErrorMessage="1" prompt="El día de la semana se determinará automáticamente" sqref="C3:H3" xr:uid="{00000000-0002-0000-0B00-000000000000}"/>
    <dataValidation allowBlank="1" showInputMessage="1" showErrorMessage="1" prompt="Calendario del mes de diciembre" sqref="A1" xr:uid="{00000000-0002-0000-0B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B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B00-000003000000}"/>
    <dataValidation allowBlank="1" showInputMessage="1" prompt="Escriba las notas del mes en la celda inferior." sqref="D14:H14" xr:uid="{00000000-0002-0000-0B00-000004000000}"/>
    <dataValidation allowBlank="1" showInputMessage="1" prompt="Escriba las notas del mes en esta celda." sqref="D15:H15" xr:uid="{00000000-0002-0000-0B00-000005000000}"/>
    <dataValidation allowBlank="1" showInputMessage="1" showErrorMessage="1" prompt="Las celdas de esta fila y las filas 7, 9, 11, 13 y 15 son para escribir notas diarias relacionadas con el día natural de la celda anterior." sqref="B5" xr:uid="{00000000-0002-0000-0B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B00-000007000000}"/>
  </dataValidations>
  <printOptions horizontalCentered="1"/>
  <pageMargins left="0.25" right="0.25" top="0.5" bottom="0.5" header="0.3" footer="0.3"/>
  <pageSetup paperSize="9" scale="99" orientation="landscape" r:id="rId1"/>
  <headerFooter differentFirst="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8"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2" t="str">
        <f>"Febrero "&amp;CalendarYear</f>
        <v>Febrero 2024</v>
      </c>
      <c r="C2" s="42"/>
      <c r="D2" s="42"/>
      <c r="E2" s="2"/>
      <c r="F2" s="2"/>
      <c r="G2" s="2"/>
      <c r="H2" s="3"/>
    </row>
    <row r="3" spans="2:9" s="8" customFormat="1" ht="24" customHeight="1">
      <c r="B3" s="5" t="str">
        <f>InicioDeLaSemana</f>
        <v>lunes</v>
      </c>
      <c r="C3" s="6" t="str">
        <f t="shared" ref="C3:H3" si="0">TEXT(C4,"dddd")</f>
        <v>terça-feira</v>
      </c>
      <c r="D3" s="6" t="str">
        <f t="shared" si="0"/>
        <v>quarta-feira</v>
      </c>
      <c r="E3" s="6" t="str">
        <f t="shared" si="0"/>
        <v>quinta-feira</v>
      </c>
      <c r="F3" s="6" t="str">
        <f t="shared" si="0"/>
        <v>sexta-feira</v>
      </c>
      <c r="G3" s="6" t="str">
        <f t="shared" si="0"/>
        <v>sábado</v>
      </c>
      <c r="H3" s="7" t="str">
        <f t="shared" si="0"/>
        <v>domingo</v>
      </c>
    </row>
    <row r="4" spans="2:9" s="4" customFormat="1" ht="24" customHeight="1">
      <c r="B4" s="29">
        <f t="array" ref="B4:H4">DaysAndWeeks+DATE(CalendarYear,2,1)-WEEKDAY(DATE(CalendarYear,2,1),(InicioDeLaSemana="lunes")+1)+1</f>
        <v>45320</v>
      </c>
      <c r="C4" s="29">
        <v>45321</v>
      </c>
      <c r="D4" s="29">
        <v>45322</v>
      </c>
      <c r="E4" s="29">
        <v>45323</v>
      </c>
      <c r="F4" s="29">
        <v>45324</v>
      </c>
      <c r="G4" s="29">
        <v>45325</v>
      </c>
      <c r="H4" s="30">
        <v>45326</v>
      </c>
    </row>
    <row r="5" spans="2:9" s="10" customFormat="1" ht="56.15" customHeight="1">
      <c r="B5" s="9"/>
      <c r="C5" s="9"/>
      <c r="D5" s="9"/>
      <c r="E5" s="9"/>
      <c r="F5" s="9"/>
      <c r="G5" s="9"/>
      <c r="H5" s="9"/>
    </row>
    <row r="6" spans="2:9" s="4" customFormat="1" ht="24" customHeight="1">
      <c r="B6" s="31">
        <f t="array" ref="B6:H6">DaysAndWeeks+DATE(CalendarYear,2,1)-WEEKDAY(DATE(CalendarYear,2,1),(InicioDeLaSemana="lunes")+1)+8</f>
        <v>45327</v>
      </c>
      <c r="C6" s="31">
        <v>45328</v>
      </c>
      <c r="D6" s="31">
        <v>45329</v>
      </c>
      <c r="E6" s="31">
        <v>45330</v>
      </c>
      <c r="F6" s="31">
        <v>45331</v>
      </c>
      <c r="G6" s="31">
        <v>45332</v>
      </c>
      <c r="H6" s="31">
        <v>45333</v>
      </c>
    </row>
    <row r="7" spans="2:9" s="10" customFormat="1" ht="56.15" customHeight="1">
      <c r="B7" s="11"/>
      <c r="C7" s="11"/>
      <c r="D7" s="11"/>
      <c r="E7" s="11"/>
      <c r="F7" s="11"/>
      <c r="G7" s="11"/>
      <c r="H7" s="11"/>
    </row>
    <row r="8" spans="2:9" s="4" customFormat="1" ht="24" customHeight="1">
      <c r="B8" s="32">
        <f t="array" ref="B8:H8">DaysAndWeeks+DATE(CalendarYear,2,1)-WEEKDAY(DATE(CalendarYear,2,1),(InicioDeLaSemana="lunes")+1)+15</f>
        <v>45334</v>
      </c>
      <c r="C8" s="32">
        <v>45335</v>
      </c>
      <c r="D8" s="32">
        <v>45336</v>
      </c>
      <c r="E8" s="32">
        <v>45337</v>
      </c>
      <c r="F8" s="32">
        <v>45338</v>
      </c>
      <c r="G8" s="32">
        <v>45339</v>
      </c>
      <c r="H8" s="32">
        <v>45340</v>
      </c>
    </row>
    <row r="9" spans="2:9" s="10" customFormat="1" ht="56.15" customHeight="1">
      <c r="B9" s="9"/>
      <c r="C9" s="9"/>
      <c r="D9" s="9"/>
      <c r="E9" s="9"/>
      <c r="F9" s="9"/>
      <c r="G9" s="9"/>
      <c r="H9" s="9"/>
    </row>
    <row r="10" spans="2:9" s="4" customFormat="1" ht="24" customHeight="1">
      <c r="B10" s="31">
        <f t="array" ref="B10:H10">DaysAndWeeks+DATE(CalendarYear,2,1)-WEEKDAY(DATE(CalendarYear,2,1),(InicioDeLaSemana="lunes")+1)+22</f>
        <v>45341</v>
      </c>
      <c r="C10" s="31">
        <v>45342</v>
      </c>
      <c r="D10" s="31">
        <v>45343</v>
      </c>
      <c r="E10" s="31">
        <v>45344</v>
      </c>
      <c r="F10" s="31">
        <v>45345</v>
      </c>
      <c r="G10" s="31">
        <v>45346</v>
      </c>
      <c r="H10" s="31">
        <v>45347</v>
      </c>
    </row>
    <row r="11" spans="2:9" s="10" customFormat="1" ht="56.15" customHeight="1">
      <c r="B11" s="11"/>
      <c r="C11" s="11"/>
      <c r="D11" s="11"/>
      <c r="E11" s="11"/>
      <c r="F11" s="11"/>
      <c r="G11" s="11"/>
      <c r="H11" s="11"/>
    </row>
    <row r="12" spans="2:9" s="4" customFormat="1" ht="24" customHeight="1">
      <c r="B12" s="32">
        <f t="array" ref="B12:H12">DaysAndWeeks+DATE(CalendarYear,2,1)-WEEKDAY(DATE(CalendarYear,2,1),(InicioDeLaSemana="lunes")+1)+29</f>
        <v>45348</v>
      </c>
      <c r="C12" s="32">
        <v>45349</v>
      </c>
      <c r="D12" s="32">
        <v>45350</v>
      </c>
      <c r="E12" s="32">
        <v>45351</v>
      </c>
      <c r="F12" s="32">
        <v>45352</v>
      </c>
      <c r="G12" s="32">
        <v>45353</v>
      </c>
      <c r="H12" s="32">
        <v>45354</v>
      </c>
    </row>
    <row r="13" spans="2:9" s="10" customFormat="1" ht="56.15" customHeight="1">
      <c r="B13" s="9"/>
      <c r="C13" s="9"/>
      <c r="D13" s="9"/>
      <c r="E13" s="9"/>
      <c r="F13" s="9"/>
      <c r="G13" s="9"/>
      <c r="H13" s="9"/>
    </row>
    <row r="14" spans="2:9" s="4" customFormat="1" ht="24" customHeight="1">
      <c r="B14" s="31">
        <f t="array" ref="B14:C14">DaysAndWeeks+DATE(CalendarYear,2,1)-WEEKDAY(DATE(CalendarYear,2,1),(InicioDeLaSemana="lunes")+1)+36</f>
        <v>45355</v>
      </c>
      <c r="C14" s="31">
        <v>45356</v>
      </c>
      <c r="D14" s="43" t="s">
        <v>0</v>
      </c>
      <c r="E14" s="43"/>
      <c r="F14" s="43"/>
      <c r="G14" s="43"/>
      <c r="H14" s="44"/>
    </row>
    <row r="15" spans="2:9" s="10" customFormat="1" ht="56.15" customHeight="1">
      <c r="B15" s="11"/>
      <c r="C15" s="11"/>
      <c r="D15" s="45"/>
      <c r="E15" s="45"/>
      <c r="F15" s="45"/>
      <c r="G15" s="45"/>
      <c r="H15" s="46"/>
    </row>
  </sheetData>
  <mergeCells count="3">
    <mergeCell ref="B2:D2"/>
    <mergeCell ref="D14:H14"/>
    <mergeCell ref="D15:H15"/>
  </mergeCells>
  <phoneticPr fontId="33"/>
  <conditionalFormatting sqref="B4:G4">
    <cfRule type="expression" dxfId="21" priority="1">
      <formula>DAY(B4)&gt;8</formula>
    </cfRule>
  </conditionalFormatting>
  <conditionalFormatting sqref="B12:H12 B14:C14">
    <cfRule type="expression" dxfId="20" priority="2">
      <formula>AND(DAY(B12)&gt;=1,DAY(B12)&lt;=15)</formula>
    </cfRule>
  </conditionalFormatting>
  <dataValidations count="8">
    <dataValidation allowBlank="1" showInputMessage="1" showErrorMessage="1" prompt="El día de la semana se determinará automáticamente" sqref="C3:H3" xr:uid="{00000000-0002-0000-01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100-000001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100-000002000000}"/>
    <dataValidation allowBlank="1" showInputMessage="1" showErrorMessage="1" prompt="Calendario del mes de febrero" sqref="A1" xr:uid="{00000000-0002-0000-0100-000003000000}"/>
    <dataValidation allowBlank="1" showInputMessage="1" prompt="Escriba las notas del mes en la celda inferior." sqref="D14:H14" xr:uid="{00000000-0002-0000-0100-000004000000}"/>
    <dataValidation allowBlank="1" showInputMessage="1" prompt="Escriba las notas del mes en esta celda." sqref="D15:H15" xr:uid="{00000000-0002-0000-0100-000005000000}"/>
    <dataValidation allowBlank="1" showInputMessage="1" showErrorMessage="1" prompt="Las celdas de esta fila y las filas 7, 9, 11, 13 y 15 son para escribir notas diarias relacionadas con el día natural de la celda anterior." sqref="B5" xr:uid="{00000000-0002-0000-01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100-000007000000}"/>
  </dataValidations>
  <printOptions horizontalCentered="1"/>
  <pageMargins left="0.25" right="0.25" top="0.5" bottom="0.5" header="0.3" footer="0.3"/>
  <pageSetup paperSize="9" scale="99"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"Marzo "&amp;CalendarYear</f>
        <v>Marzo 2024</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DaysAndWeeks+DATE(CalendarYear,3,1)-WEEKDAY(DATE(CalendarYear,3,1),(InicioDeLaSemana="lunes")+1)+1</f>
        <v>45348</v>
      </c>
      <c r="C4" s="39">
        <v>45349</v>
      </c>
      <c r="D4" s="39">
        <v>45350</v>
      </c>
      <c r="E4" s="39">
        <v>45351</v>
      </c>
      <c r="F4" s="39">
        <v>45352</v>
      </c>
      <c r="G4" s="39">
        <v>45353</v>
      </c>
      <c r="H4" s="39">
        <v>45354</v>
      </c>
    </row>
    <row r="5" spans="2:9" s="10" customFormat="1" ht="56.15" customHeight="1">
      <c r="B5" s="21"/>
      <c r="C5" s="21"/>
      <c r="D5" s="21"/>
      <c r="E5" s="21"/>
      <c r="F5" s="21"/>
      <c r="G5" s="21"/>
      <c r="H5" s="21"/>
    </row>
    <row r="6" spans="2:9" s="4" customFormat="1" ht="24" customHeight="1">
      <c r="B6" s="40">
        <f t="array" ref="B6:H6">DaysAndWeeks+DATE(CalendarYear,3,1)-WEEKDAY(DATE(CalendarYear,3,1),(InicioDeLaSemana="lunes")+1)+8</f>
        <v>45355</v>
      </c>
      <c r="C6" s="40">
        <v>45356</v>
      </c>
      <c r="D6" s="40">
        <v>45357</v>
      </c>
      <c r="E6" s="40">
        <v>45358</v>
      </c>
      <c r="F6" s="40">
        <v>45359</v>
      </c>
      <c r="G6" s="40">
        <v>45360</v>
      </c>
      <c r="H6" s="40">
        <v>45361</v>
      </c>
    </row>
    <row r="7" spans="2:9" s="10" customFormat="1" ht="56.15" customHeight="1">
      <c r="B7" s="20"/>
      <c r="C7" s="20"/>
      <c r="D7" s="20"/>
      <c r="E7" s="20"/>
      <c r="F7" s="20"/>
      <c r="G7" s="20"/>
      <c r="H7" s="20"/>
    </row>
    <row r="8" spans="2:9" s="4" customFormat="1" ht="24" customHeight="1">
      <c r="B8" s="41">
        <f t="array" ref="B8:H8">DaysAndWeeks+DATE(CalendarYear,3,1)-WEEKDAY(DATE(CalendarYear,3,1),(InicioDeLaSemana="lunes")+1)+15</f>
        <v>45362</v>
      </c>
      <c r="C8" s="41">
        <v>45363</v>
      </c>
      <c r="D8" s="41">
        <v>45364</v>
      </c>
      <c r="E8" s="41">
        <v>45365</v>
      </c>
      <c r="F8" s="41">
        <v>45366</v>
      </c>
      <c r="G8" s="41">
        <v>45367</v>
      </c>
      <c r="H8" s="41">
        <v>45368</v>
      </c>
    </row>
    <row r="9" spans="2:9" s="10" customFormat="1" ht="56.15" customHeight="1">
      <c r="B9" s="21"/>
      <c r="C9" s="21"/>
      <c r="D9" s="21"/>
      <c r="E9" s="21"/>
      <c r="F9" s="21"/>
      <c r="G9" s="21"/>
      <c r="H9" s="21"/>
    </row>
    <row r="10" spans="2:9" s="4" customFormat="1" ht="24" customHeight="1">
      <c r="B10" s="40">
        <f t="array" ref="B10:H10">DaysAndWeeks+DATE(CalendarYear,3,1)-WEEKDAY(DATE(CalendarYear,3,1),(InicioDeLaSemana="lunes")+1)+22</f>
        <v>45369</v>
      </c>
      <c r="C10" s="40">
        <v>45370</v>
      </c>
      <c r="D10" s="40">
        <v>45371</v>
      </c>
      <c r="E10" s="40">
        <v>45372</v>
      </c>
      <c r="F10" s="40">
        <v>45373</v>
      </c>
      <c r="G10" s="40">
        <v>45374</v>
      </c>
      <c r="H10" s="40">
        <v>45375</v>
      </c>
    </row>
    <row r="11" spans="2:9" s="10" customFormat="1" ht="56.15" customHeight="1">
      <c r="B11" s="20"/>
      <c r="C11" s="20"/>
      <c r="D11" s="20"/>
      <c r="E11" s="20"/>
      <c r="F11" s="20"/>
      <c r="G11" s="20"/>
      <c r="H11" s="20"/>
    </row>
    <row r="12" spans="2:9" s="4" customFormat="1" ht="24" customHeight="1">
      <c r="B12" s="41">
        <f t="array" ref="B12:H12">DaysAndWeeks+DATE(CalendarYear,3,1)-WEEKDAY(DATE(CalendarYear,3,1),(InicioDeLaSemana="lunes")+1)+29</f>
        <v>45376</v>
      </c>
      <c r="C12" s="41">
        <v>45377</v>
      </c>
      <c r="D12" s="41">
        <v>45378</v>
      </c>
      <c r="E12" s="41">
        <v>45379</v>
      </c>
      <c r="F12" s="41">
        <v>45380</v>
      </c>
      <c r="G12" s="41">
        <v>45381</v>
      </c>
      <c r="H12" s="41">
        <v>45382</v>
      </c>
    </row>
    <row r="13" spans="2:9" s="10" customFormat="1" ht="56.15" customHeight="1">
      <c r="B13" s="21"/>
      <c r="C13" s="21"/>
      <c r="D13" s="21"/>
      <c r="E13" s="21"/>
      <c r="F13" s="21"/>
      <c r="G13" s="21"/>
      <c r="H13" s="21"/>
    </row>
    <row r="14" spans="2:9" s="4" customFormat="1" ht="24" customHeight="1">
      <c r="B14" s="40">
        <f t="array" ref="B14:C14">DaysAndWeeks+DATE(CalendarYear,3,1)-WEEKDAY(DATE(CalendarYear,3,1),(InicioDeLaSemana="lunes")+1)+36</f>
        <v>45383</v>
      </c>
      <c r="C14" s="40">
        <v>45384</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9" priority="1">
      <formula>DAY(B4)&gt;8</formula>
    </cfRule>
  </conditionalFormatting>
  <conditionalFormatting sqref="B12:H12 B14:C14">
    <cfRule type="expression" dxfId="18" priority="2">
      <formula>AND(DAY(B12)&gt;=1,DAY(B12)&lt;=15)</formula>
    </cfRule>
  </conditionalFormatting>
  <dataValidations count="8">
    <dataValidation allowBlank="1" showInputMessage="1" showErrorMessage="1" prompt="Calendario del mes de marzo" sqref="A1" xr:uid="{00000000-0002-0000-02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200-000001000000}"/>
    <dataValidation allowBlank="1" showInputMessage="1" showErrorMessage="1" prompt="El día de la semana se determinará automáticamente" sqref="C3:H3" xr:uid="{00000000-0002-0000-02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200-000003000000}"/>
    <dataValidation allowBlank="1" showInputMessage="1" showErrorMessage="1" prompt="Las celdas de esta fila y las filas 7, 9, 11, 13 y 15 son para escribir notas diarias relacionadas con el día natural de la celda anterior." sqref="B5" xr:uid="{00000000-0002-0000-0200-000004000000}"/>
    <dataValidation allowBlank="1" showInputMessage="1" prompt="Escriba las notas del mes en esta celda." sqref="D15:H15" xr:uid="{00000000-0002-0000-0200-000005000000}"/>
    <dataValidation allowBlank="1" showInputMessage="1" prompt="Escriba las notas del mes en la celda inferior." sqref="D14:H14" xr:uid="{00000000-0002-0000-02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200-000007000000}"/>
  </dataValidations>
  <printOptions horizontalCentered="1"/>
  <pageMargins left="0.25" right="0.25" top="0.5" bottom="0.5" header="0.3" footer="0.3"/>
  <pageSetup paperSize="9" scale="99" orientation="landscape" r:id="rId1"/>
  <headerFooter differentFirst="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"Abril "&amp;CalendarYear</f>
        <v>Abril 2024</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DaysAndWeeks+DATE(CalendarYear,4,1)-WEEKDAY(DATE(CalendarYear,4,1),(InicioDeLaSemana="lunes")+1)+1</f>
        <v>45383</v>
      </c>
      <c r="C4" s="39">
        <v>45384</v>
      </c>
      <c r="D4" s="39">
        <v>45385</v>
      </c>
      <c r="E4" s="39">
        <v>45386</v>
      </c>
      <c r="F4" s="39">
        <v>45387</v>
      </c>
      <c r="G4" s="39">
        <v>45388</v>
      </c>
      <c r="H4" s="39">
        <v>45389</v>
      </c>
    </row>
    <row r="5" spans="2:9" s="10" customFormat="1" ht="56.15" customHeight="1">
      <c r="B5" s="21"/>
      <c r="C5" s="21"/>
      <c r="D5" s="21"/>
      <c r="E5" s="21"/>
      <c r="F5" s="21"/>
      <c r="G5" s="21"/>
      <c r="H5" s="21"/>
    </row>
    <row r="6" spans="2:9" s="4" customFormat="1" ht="24" customHeight="1">
      <c r="B6" s="40">
        <f t="array" ref="B6:H6">DaysAndWeeks+DATE(CalendarYear,4,1)-WEEKDAY(DATE(CalendarYear,4,1),(InicioDeLaSemana="lunes")+1)+8</f>
        <v>45390</v>
      </c>
      <c r="C6" s="40">
        <v>45391</v>
      </c>
      <c r="D6" s="40">
        <v>45392</v>
      </c>
      <c r="E6" s="40">
        <v>45393</v>
      </c>
      <c r="F6" s="40">
        <v>45394</v>
      </c>
      <c r="G6" s="40">
        <v>45395</v>
      </c>
      <c r="H6" s="40">
        <v>45396</v>
      </c>
    </row>
    <row r="7" spans="2:9" s="10" customFormat="1" ht="56.15" customHeight="1">
      <c r="B7" s="20"/>
      <c r="C7" s="20"/>
      <c r="D7" s="20"/>
      <c r="E7" s="20"/>
      <c r="F7" s="20"/>
      <c r="G7" s="20"/>
      <c r="H7" s="20"/>
    </row>
    <row r="8" spans="2:9" s="4" customFormat="1" ht="24" customHeight="1">
      <c r="B8" s="41">
        <f t="array" ref="B8:H8">DaysAndWeeks+DATE(CalendarYear,4,1)-WEEKDAY(DATE(CalendarYear,4,1),(InicioDeLaSemana="lunes")+1)+15</f>
        <v>45397</v>
      </c>
      <c r="C8" s="41">
        <v>45398</v>
      </c>
      <c r="D8" s="41">
        <v>45399</v>
      </c>
      <c r="E8" s="41">
        <v>45400</v>
      </c>
      <c r="F8" s="41">
        <v>45401</v>
      </c>
      <c r="G8" s="41">
        <v>45402</v>
      </c>
      <c r="H8" s="41">
        <v>45403</v>
      </c>
    </row>
    <row r="9" spans="2:9" s="10" customFormat="1" ht="56.15" customHeight="1">
      <c r="B9" s="21"/>
      <c r="C9" s="21"/>
      <c r="D9" s="21"/>
      <c r="E9" s="21"/>
      <c r="F9" s="21"/>
      <c r="G9" s="21"/>
      <c r="H9" s="21"/>
    </row>
    <row r="10" spans="2:9" s="4" customFormat="1" ht="24" customHeight="1">
      <c r="B10" s="40">
        <f t="array" ref="B10:H10">DaysAndWeeks+DATE(CalendarYear,4,1)-WEEKDAY(DATE(CalendarYear,4,1),(InicioDeLaSemana="lunes")+1)+22</f>
        <v>45404</v>
      </c>
      <c r="C10" s="40">
        <v>45405</v>
      </c>
      <c r="D10" s="40">
        <v>45406</v>
      </c>
      <c r="E10" s="40">
        <v>45407</v>
      </c>
      <c r="F10" s="40">
        <v>45408</v>
      </c>
      <c r="G10" s="40">
        <v>45409</v>
      </c>
      <c r="H10" s="40">
        <v>45410</v>
      </c>
    </row>
    <row r="11" spans="2:9" s="10" customFormat="1" ht="56.15" customHeight="1">
      <c r="B11" s="20"/>
      <c r="C11" s="20"/>
      <c r="D11" s="20"/>
      <c r="E11" s="20"/>
      <c r="F11" s="20"/>
      <c r="G11" s="20"/>
      <c r="H11" s="20"/>
    </row>
    <row r="12" spans="2:9" s="4" customFormat="1" ht="24" customHeight="1">
      <c r="B12" s="41">
        <f t="array" ref="B12:H12">DaysAndWeeks+DATE(CalendarYear,4,1)-WEEKDAY(DATE(CalendarYear,4,1),(InicioDeLaSemana="lunes")+1)+29</f>
        <v>45411</v>
      </c>
      <c r="C12" s="41">
        <v>45412</v>
      </c>
      <c r="D12" s="41">
        <v>45413</v>
      </c>
      <c r="E12" s="41">
        <v>45414</v>
      </c>
      <c r="F12" s="41">
        <v>45415</v>
      </c>
      <c r="G12" s="41">
        <v>45416</v>
      </c>
      <c r="H12" s="41">
        <v>45417</v>
      </c>
    </row>
    <row r="13" spans="2:9" s="10" customFormat="1" ht="56.15" customHeight="1">
      <c r="B13" s="21"/>
      <c r="C13" s="21"/>
      <c r="D13" s="21"/>
      <c r="E13" s="21"/>
      <c r="F13" s="21"/>
      <c r="G13" s="21"/>
      <c r="H13" s="21"/>
    </row>
    <row r="14" spans="2:9" s="4" customFormat="1" ht="24" customHeight="1">
      <c r="B14" s="40">
        <f t="array" ref="B14:C14">DaysAndWeeks+DATE(CalendarYear,4,1)-WEEKDAY(DATE(CalendarYear,4,1),(InicioDeLaSemana="lunes")+1)+36</f>
        <v>45418</v>
      </c>
      <c r="C14" s="40">
        <v>45419</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7" priority="1">
      <formula>DAY(B4)&gt;8</formula>
    </cfRule>
  </conditionalFormatting>
  <conditionalFormatting sqref="B12:H12 B14:C14">
    <cfRule type="expression" dxfId="16" priority="2">
      <formula>AND(DAY(B12)&gt;=1,DAY(B12)&lt;=15)</formula>
    </cfRule>
  </conditionalFormatting>
  <dataValidations count="8">
    <dataValidation allowBlank="1" showInputMessage="1" showErrorMessage="1" prompt="El día de la semana se determinará automáticamente" sqref="C3:H3" xr:uid="{00000000-0002-0000-03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300-000001000000}"/>
    <dataValidation allowBlank="1" showInputMessage="1" showErrorMessage="1" prompt="Calendario del mes de abril" sqref="A1" xr:uid="{00000000-0002-0000-03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300-000003000000}"/>
    <dataValidation allowBlank="1" showInputMessage="1" prompt="Escriba las notas del mes en la celda inferior." sqref="D14:H14" xr:uid="{00000000-0002-0000-0300-000004000000}"/>
    <dataValidation allowBlank="1" showInputMessage="1" prompt="Escriba las notas del mes en esta celda." sqref="D15:H15" xr:uid="{00000000-0002-0000-0300-000005000000}"/>
    <dataValidation allowBlank="1" showInputMessage="1" showErrorMessage="1" prompt="Las celdas de esta fila y las filas 7, 9, 11, 13 y 15 son para escribir notas diarias relacionadas con el día natural de la celda anterior." sqref="B5" xr:uid="{00000000-0002-0000-03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300-000007000000}"/>
  </dataValidations>
  <printOptions horizontalCentered="1"/>
  <pageMargins left="0.25" right="0.25" top="0.5" bottom="0.5" header="0.3" footer="0.3"/>
  <pageSetup paperSize="9" scale="99" orientation="landscape" r:id="rId1"/>
  <headerFooter differentFirst="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9"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48" t="str">
        <f>"Mayo "&amp;CalendarYear</f>
        <v>Mayo 2024</v>
      </c>
      <c r="C2" s="48"/>
      <c r="D2" s="48"/>
      <c r="E2" s="2"/>
      <c r="F2" s="2"/>
      <c r="G2" s="2"/>
      <c r="H2" s="3"/>
    </row>
    <row r="3" spans="2:9" s="8" customFormat="1" ht="24" customHeight="1">
      <c r="B3" s="17" t="str">
        <f>InicioDeLaSemana</f>
        <v>lunes</v>
      </c>
      <c r="C3" s="18" t="str">
        <f t="shared" ref="C3:H3" si="0">TEXT(C4,"dddd")</f>
        <v>terça-feira</v>
      </c>
      <c r="D3" s="18" t="str">
        <f t="shared" si="0"/>
        <v>quarta-feira</v>
      </c>
      <c r="E3" s="18" t="str">
        <f t="shared" si="0"/>
        <v>quinta-feira</v>
      </c>
      <c r="F3" s="18" t="str">
        <f t="shared" si="0"/>
        <v>sexta-feira</v>
      </c>
      <c r="G3" s="18" t="str">
        <f t="shared" si="0"/>
        <v>sábado</v>
      </c>
      <c r="H3" s="19" t="str">
        <f t="shared" si="0"/>
        <v>domingo</v>
      </c>
    </row>
    <row r="4" spans="2:9" s="4" customFormat="1" ht="24" customHeight="1">
      <c r="B4" s="39">
        <f t="array" ref="B4:H4">DaysAndWeeks+DATE(CalendarYear,5,1)-WEEKDAY(DATE(CalendarYear,5,1),(InicioDeLaSemana="lunes")+1)+1</f>
        <v>45411</v>
      </c>
      <c r="C4" s="39">
        <v>45412</v>
      </c>
      <c r="D4" s="39">
        <v>45413</v>
      </c>
      <c r="E4" s="39">
        <v>45414</v>
      </c>
      <c r="F4" s="39">
        <v>45415</v>
      </c>
      <c r="G4" s="39">
        <v>45416</v>
      </c>
      <c r="H4" s="39">
        <v>45417</v>
      </c>
    </row>
    <row r="5" spans="2:9" s="10" customFormat="1" ht="56.15" customHeight="1">
      <c r="B5" s="21"/>
      <c r="C5" s="21"/>
      <c r="D5" s="21"/>
      <c r="E5" s="21"/>
      <c r="F5" s="21"/>
      <c r="G5" s="21"/>
      <c r="H5" s="21"/>
    </row>
    <row r="6" spans="2:9" s="4" customFormat="1" ht="24" customHeight="1">
      <c r="B6" s="40">
        <f t="array" ref="B6:H6">DaysAndWeeks+DATE(CalendarYear,5,1)-WEEKDAY(DATE(CalendarYear,5,1),(InicioDeLaSemana="lunes")+1)+8</f>
        <v>45418</v>
      </c>
      <c r="C6" s="40">
        <v>45419</v>
      </c>
      <c r="D6" s="40">
        <v>45420</v>
      </c>
      <c r="E6" s="40">
        <v>45421</v>
      </c>
      <c r="F6" s="40">
        <v>45422</v>
      </c>
      <c r="G6" s="40">
        <v>45423</v>
      </c>
      <c r="H6" s="40">
        <v>45424</v>
      </c>
    </row>
    <row r="7" spans="2:9" s="10" customFormat="1" ht="56.15" customHeight="1">
      <c r="B7" s="20"/>
      <c r="C7" s="20"/>
      <c r="D7" s="20"/>
      <c r="E7" s="20"/>
      <c r="F7" s="20"/>
      <c r="G7" s="20"/>
      <c r="H7" s="20"/>
    </row>
    <row r="8" spans="2:9" s="4" customFormat="1" ht="24" customHeight="1">
      <c r="B8" s="41">
        <f t="array" ref="B8:H8">DaysAndWeeks+DATE(CalendarYear,5,1)-WEEKDAY(DATE(CalendarYear,5,1),(InicioDeLaSemana="lunes")+1)+15</f>
        <v>45425</v>
      </c>
      <c r="C8" s="41">
        <v>45426</v>
      </c>
      <c r="D8" s="41">
        <v>45427</v>
      </c>
      <c r="E8" s="41">
        <v>45428</v>
      </c>
      <c r="F8" s="41">
        <v>45429</v>
      </c>
      <c r="G8" s="41">
        <v>45430</v>
      </c>
      <c r="H8" s="41">
        <v>45431</v>
      </c>
    </row>
    <row r="9" spans="2:9" s="10" customFormat="1" ht="56.15" customHeight="1">
      <c r="B9" s="21"/>
      <c r="C9" s="21"/>
      <c r="D9" s="21"/>
      <c r="E9" s="21"/>
      <c r="F9" s="21"/>
      <c r="G9" s="21"/>
      <c r="H9" s="21"/>
    </row>
    <row r="10" spans="2:9" s="4" customFormat="1" ht="24" customHeight="1">
      <c r="B10" s="40">
        <f t="array" ref="B10:H10">DaysAndWeeks+DATE(CalendarYear,5,1)-WEEKDAY(DATE(CalendarYear,5,1),(InicioDeLaSemana="lunes")+1)+22</f>
        <v>45432</v>
      </c>
      <c r="C10" s="40">
        <v>45433</v>
      </c>
      <c r="D10" s="40">
        <v>45434</v>
      </c>
      <c r="E10" s="40">
        <v>45435</v>
      </c>
      <c r="F10" s="40">
        <v>45436</v>
      </c>
      <c r="G10" s="40">
        <v>45437</v>
      </c>
      <c r="H10" s="40">
        <v>45438</v>
      </c>
    </row>
    <row r="11" spans="2:9" s="10" customFormat="1" ht="56.15" customHeight="1">
      <c r="B11" s="20"/>
      <c r="C11" s="20"/>
      <c r="D11" s="20"/>
      <c r="E11" s="20"/>
      <c r="F11" s="20"/>
      <c r="G11" s="20"/>
      <c r="H11" s="20"/>
    </row>
    <row r="12" spans="2:9" s="4" customFormat="1" ht="24" customHeight="1">
      <c r="B12" s="41">
        <f t="array" ref="B12:H12">DaysAndWeeks+DATE(CalendarYear,5,1)-WEEKDAY(DATE(CalendarYear,5,1),(InicioDeLaSemana="lunes")+1)+29</f>
        <v>45439</v>
      </c>
      <c r="C12" s="41">
        <v>45440</v>
      </c>
      <c r="D12" s="41">
        <v>45441</v>
      </c>
      <c r="E12" s="41">
        <v>45442</v>
      </c>
      <c r="F12" s="41">
        <v>45443</v>
      </c>
      <c r="G12" s="41">
        <v>45444</v>
      </c>
      <c r="H12" s="41">
        <v>45445</v>
      </c>
    </row>
    <row r="13" spans="2:9" s="10" customFormat="1" ht="56.15" customHeight="1">
      <c r="B13" s="21"/>
      <c r="C13" s="21"/>
      <c r="D13" s="21"/>
      <c r="E13" s="21"/>
      <c r="F13" s="21"/>
      <c r="G13" s="21"/>
      <c r="H13" s="21"/>
    </row>
    <row r="14" spans="2:9" s="4" customFormat="1" ht="24" customHeight="1">
      <c r="B14" s="40">
        <f t="array" ref="B14:C14">DaysAndWeeks+DATE(CalendarYear,5,1)-WEEKDAY(DATE(CalendarYear,5,1),(InicioDeLaSemana="lunes")+1)+36</f>
        <v>45446</v>
      </c>
      <c r="C14" s="40">
        <v>45447</v>
      </c>
      <c r="D14" s="49" t="s">
        <v>0</v>
      </c>
      <c r="E14" s="49"/>
      <c r="F14" s="49"/>
      <c r="G14" s="49"/>
      <c r="H14" s="50"/>
    </row>
    <row r="15" spans="2:9" s="10" customFormat="1" ht="56.15" customHeight="1">
      <c r="B15" s="20"/>
      <c r="C15" s="20"/>
      <c r="D15" s="51"/>
      <c r="E15" s="51"/>
      <c r="F15" s="51"/>
      <c r="G15" s="51"/>
      <c r="H15" s="52"/>
    </row>
  </sheetData>
  <mergeCells count="3">
    <mergeCell ref="B2:D2"/>
    <mergeCell ref="D14:H14"/>
    <mergeCell ref="D15:H15"/>
  </mergeCells>
  <phoneticPr fontId="33"/>
  <conditionalFormatting sqref="B4:G4">
    <cfRule type="expression" dxfId="15" priority="1">
      <formula>DAY(B4)&gt;8</formula>
    </cfRule>
  </conditionalFormatting>
  <conditionalFormatting sqref="B12:H12 B14:C14">
    <cfRule type="expression" dxfId="14" priority="2">
      <formula>AND(DAY(B12)&gt;=1,DAY(B12)&lt;=15)</formula>
    </cfRule>
  </conditionalFormatting>
  <dataValidations count="8">
    <dataValidation allowBlank="1" showInputMessage="1" showErrorMessage="1" prompt="El día de la semana se determinará automáticamente" sqref="C3:H3" xr:uid="{00000000-0002-0000-04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400-000001000000}"/>
    <dataValidation allowBlank="1" showInputMessage="1" showErrorMessage="1" prompt="Calendario del mes de mayo" sqref="A1" xr:uid="{00000000-0002-0000-04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400-000003000000}"/>
    <dataValidation allowBlank="1" showInputMessage="1" showErrorMessage="1" prompt="Las celdas de esta fila y las filas 7, 9, 11, 13 y 15 son para escribir notas diarias relacionadas con el día natural de la celda anterior." sqref="B5" xr:uid="{00000000-0002-0000-0400-000004000000}"/>
    <dataValidation allowBlank="1" showInputMessage="1" prompt="Escriba las notas del mes en esta celda." sqref="D15:H15" xr:uid="{00000000-0002-0000-0400-000005000000}"/>
    <dataValidation allowBlank="1" showInputMessage="1" prompt="Escriba las notas del mes en la celda inferior." sqref="D14:H14" xr:uid="{00000000-0002-0000-04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400-000007000000}"/>
  </dataValidations>
  <printOptions horizontalCentered="1"/>
  <pageMargins left="0.25" right="0.25" top="0.5" bottom="0.5" header="0.3" footer="0.3"/>
  <pageSetup paperSize="9" scale="99" orientation="landscape" r:id="rId1"/>
  <headerFooter differentFirst="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"Junio "&amp;CalendarYear</f>
        <v>Junio 2024</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DaysAndWeeks+DATE(CalendarYear,6,1)-WEEKDAY(DATE(CalendarYear,6,1),(InicioDeLaSemana="lunes")+1)+1</f>
        <v>45439</v>
      </c>
      <c r="C4" s="36">
        <v>45440</v>
      </c>
      <c r="D4" s="36">
        <v>45441</v>
      </c>
      <c r="E4" s="36">
        <v>45442</v>
      </c>
      <c r="F4" s="36">
        <v>45443</v>
      </c>
      <c r="G4" s="36">
        <v>45444</v>
      </c>
      <c r="H4" s="36">
        <v>45445</v>
      </c>
    </row>
    <row r="5" spans="2:9" s="10" customFormat="1" ht="56.15" customHeight="1">
      <c r="B5" s="26"/>
      <c r="C5" s="26"/>
      <c r="D5" s="26"/>
      <c r="E5" s="26"/>
      <c r="F5" s="26"/>
      <c r="G5" s="26"/>
      <c r="H5" s="26"/>
    </row>
    <row r="6" spans="2:9" s="4" customFormat="1" ht="24" customHeight="1">
      <c r="B6" s="37">
        <f t="array" ref="B6:H6">DaysAndWeeks+DATE(CalendarYear,6,1)-WEEKDAY(DATE(CalendarYear,6,1),(InicioDeLaSemana="lunes")+1)+8</f>
        <v>45446</v>
      </c>
      <c r="C6" s="37">
        <v>45447</v>
      </c>
      <c r="D6" s="37">
        <v>45448</v>
      </c>
      <c r="E6" s="37">
        <v>45449</v>
      </c>
      <c r="F6" s="37">
        <v>45450</v>
      </c>
      <c r="G6" s="37">
        <v>45451</v>
      </c>
      <c r="H6" s="37">
        <v>45452</v>
      </c>
    </row>
    <row r="7" spans="2:9" s="10" customFormat="1" ht="56.15" customHeight="1">
      <c r="B7" s="25"/>
      <c r="C7" s="25"/>
      <c r="D7" s="25"/>
      <c r="E7" s="25"/>
      <c r="F7" s="25"/>
      <c r="G7" s="25"/>
      <c r="H7" s="25"/>
    </row>
    <row r="8" spans="2:9" s="4" customFormat="1" ht="24" customHeight="1">
      <c r="B8" s="38">
        <f t="array" ref="B8:H8">DaysAndWeeks+DATE(CalendarYear,6,1)-WEEKDAY(DATE(CalendarYear,6,1),(InicioDeLaSemana="lunes")+1)+15</f>
        <v>45453</v>
      </c>
      <c r="C8" s="38">
        <v>45454</v>
      </c>
      <c r="D8" s="38">
        <v>45455</v>
      </c>
      <c r="E8" s="38">
        <v>45456</v>
      </c>
      <c r="F8" s="38">
        <v>45457</v>
      </c>
      <c r="G8" s="38">
        <v>45458</v>
      </c>
      <c r="H8" s="38">
        <v>45459</v>
      </c>
    </row>
    <row r="9" spans="2:9" s="10" customFormat="1" ht="56.15" customHeight="1">
      <c r="B9" s="26"/>
      <c r="C9" s="26"/>
      <c r="D9" s="26"/>
      <c r="E9" s="26"/>
      <c r="F9" s="26"/>
      <c r="G9" s="26"/>
      <c r="H9" s="26"/>
    </row>
    <row r="10" spans="2:9" s="4" customFormat="1" ht="24" customHeight="1">
      <c r="B10" s="37">
        <f t="array" ref="B10:H10">DaysAndWeeks+DATE(CalendarYear,6,1)-WEEKDAY(DATE(CalendarYear,6,1),(InicioDeLaSemana="lunes")+1)+22</f>
        <v>45460</v>
      </c>
      <c r="C10" s="37">
        <v>45461</v>
      </c>
      <c r="D10" s="37">
        <v>45462</v>
      </c>
      <c r="E10" s="37">
        <v>45463</v>
      </c>
      <c r="F10" s="37">
        <v>45464</v>
      </c>
      <c r="G10" s="37">
        <v>45465</v>
      </c>
      <c r="H10" s="37">
        <v>45466</v>
      </c>
    </row>
    <row r="11" spans="2:9" s="10" customFormat="1" ht="56.15" customHeight="1">
      <c r="B11" s="25"/>
      <c r="C11" s="25"/>
      <c r="D11" s="25"/>
      <c r="E11" s="25"/>
      <c r="F11" s="25"/>
      <c r="G11" s="25"/>
      <c r="H11" s="25"/>
    </row>
    <row r="12" spans="2:9" s="4" customFormat="1" ht="24" customHeight="1">
      <c r="B12" s="38">
        <f t="array" ref="B12:H12">DaysAndWeeks+DATE(CalendarYear,6,1)-WEEKDAY(DATE(CalendarYear,6,1),(InicioDeLaSemana="lunes")+1)+29</f>
        <v>45467</v>
      </c>
      <c r="C12" s="38">
        <v>45468</v>
      </c>
      <c r="D12" s="38">
        <v>45469</v>
      </c>
      <c r="E12" s="38">
        <v>45470</v>
      </c>
      <c r="F12" s="38">
        <v>45471</v>
      </c>
      <c r="G12" s="38">
        <v>45472</v>
      </c>
      <c r="H12" s="38">
        <v>45473</v>
      </c>
    </row>
    <row r="13" spans="2:9" s="10" customFormat="1" ht="56.15" customHeight="1">
      <c r="B13" s="26"/>
      <c r="C13" s="26"/>
      <c r="D13" s="26"/>
      <c r="E13" s="26"/>
      <c r="F13" s="26"/>
      <c r="G13" s="26"/>
      <c r="H13" s="26"/>
    </row>
    <row r="14" spans="2:9" s="4" customFormat="1" ht="24" customHeight="1">
      <c r="B14" s="37">
        <f t="array" ref="B14:C14">DaysAndWeeks+DATE(CalendarYear,6,1)-WEEKDAY(DATE(CalendarYear,6,1),(InicioDeLaSemana="lunes")+1)+36</f>
        <v>45474</v>
      </c>
      <c r="C14" s="37">
        <v>45475</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3" priority="1">
      <formula>DAY(B4)&gt;8</formula>
    </cfRule>
  </conditionalFormatting>
  <conditionalFormatting sqref="B12:H12 B14:C14">
    <cfRule type="expression" dxfId="12" priority="2">
      <formula>AND(DAY(B12)&gt;=1,DAY(B12)&lt;=15)</formula>
    </cfRule>
  </conditionalFormatting>
  <dataValidations count="8">
    <dataValidation allowBlank="1" showInputMessage="1" showErrorMessage="1" prompt="El día de la semana se determinará automáticamente" sqref="C3:H3" xr:uid="{00000000-0002-0000-0500-000000000000}"/>
    <dataValidation allowBlank="1" showInputMessage="1" showErrorMessage="1" prompt="Calendario del mes de junio" sqref="A1" xr:uid="{00000000-0002-0000-05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5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500-000003000000}"/>
    <dataValidation allowBlank="1" showInputMessage="1" prompt="Escriba las notas del mes en la celda inferior." sqref="D14:H14" xr:uid="{00000000-0002-0000-0500-000004000000}"/>
    <dataValidation allowBlank="1" showInputMessage="1" prompt="Escriba las notas del mes en esta celda." sqref="D15:H15" xr:uid="{00000000-0002-0000-0500-000005000000}"/>
    <dataValidation allowBlank="1" showInputMessage="1" showErrorMessage="1" prompt="Las celdas de esta fila y las filas 7, 9, 11, 13 y 15 son para escribir notas diarias relacionadas con el día natural de la celda anterior." sqref="B5" xr:uid="{00000000-0002-0000-05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500-000007000000}"/>
  </dataValidations>
  <printOptions horizontalCentered="1"/>
  <pageMargins left="0.25" right="0.25" top="0.5" bottom="0.5" header="0.3" footer="0.3"/>
  <pageSetup paperSize="9" scale="99" orientation="landscape" r:id="rId1"/>
  <headerFooter differentFirst="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7"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"Julio "&amp;CalendarYear</f>
        <v>Julio 2024</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DaysAndWeeks+DATE(CalendarYear,7,1)-WEEKDAY(DATE(CalendarYear,7,1),(InicioDeLaSemana="lunes")+1)+1</f>
        <v>45474</v>
      </c>
      <c r="C4" s="36">
        <v>45475</v>
      </c>
      <c r="D4" s="36">
        <v>45476</v>
      </c>
      <c r="E4" s="36">
        <v>45477</v>
      </c>
      <c r="F4" s="36">
        <v>45478</v>
      </c>
      <c r="G4" s="36">
        <v>45479</v>
      </c>
      <c r="H4" s="36">
        <v>45480</v>
      </c>
    </row>
    <row r="5" spans="2:9" s="10" customFormat="1" ht="56.15" customHeight="1">
      <c r="B5" s="26"/>
      <c r="C5" s="26"/>
      <c r="D5" s="26"/>
      <c r="E5" s="26"/>
      <c r="F5" s="26"/>
      <c r="G5" s="26"/>
      <c r="H5" s="26"/>
    </row>
    <row r="6" spans="2:9" s="4" customFormat="1" ht="24" customHeight="1">
      <c r="B6" s="37">
        <f t="array" ref="B6:H6">DaysAndWeeks+DATE(CalendarYear,7,1)-WEEKDAY(DATE(CalendarYear,7,1),(InicioDeLaSemana="lunes")+1)+8</f>
        <v>45481</v>
      </c>
      <c r="C6" s="37">
        <v>45482</v>
      </c>
      <c r="D6" s="37">
        <v>45483</v>
      </c>
      <c r="E6" s="37">
        <v>45484</v>
      </c>
      <c r="F6" s="37">
        <v>45485</v>
      </c>
      <c r="G6" s="37">
        <v>45486</v>
      </c>
      <c r="H6" s="37">
        <v>45487</v>
      </c>
    </row>
    <row r="7" spans="2:9" s="10" customFormat="1" ht="56.15" customHeight="1">
      <c r="B7" s="25"/>
      <c r="C7" s="25"/>
      <c r="D7" s="25"/>
      <c r="E7" s="25"/>
      <c r="F7" s="25"/>
      <c r="G7" s="25"/>
      <c r="H7" s="25"/>
    </row>
    <row r="8" spans="2:9" s="4" customFormat="1" ht="24" customHeight="1">
      <c r="B8" s="38">
        <f t="array" ref="B8:H8">DaysAndWeeks+DATE(CalendarYear,7,1)-WEEKDAY(DATE(CalendarYear,7,1),(InicioDeLaSemana="lunes")+1)+15</f>
        <v>45488</v>
      </c>
      <c r="C8" s="38">
        <v>45489</v>
      </c>
      <c r="D8" s="38">
        <v>45490</v>
      </c>
      <c r="E8" s="38">
        <v>45491</v>
      </c>
      <c r="F8" s="38">
        <v>45492</v>
      </c>
      <c r="G8" s="38">
        <v>45493</v>
      </c>
      <c r="H8" s="38">
        <v>45494</v>
      </c>
    </row>
    <row r="9" spans="2:9" s="10" customFormat="1" ht="56.15" customHeight="1">
      <c r="B9" s="26"/>
      <c r="C9" s="26"/>
      <c r="D9" s="26"/>
      <c r="E9" s="26"/>
      <c r="F9" s="26"/>
      <c r="G9" s="26"/>
      <c r="H9" s="26"/>
    </row>
    <row r="10" spans="2:9" s="4" customFormat="1" ht="24" customHeight="1">
      <c r="B10" s="37">
        <f t="array" ref="B10:H10">DaysAndWeeks+DATE(CalendarYear,7,1)-WEEKDAY(DATE(CalendarYear,7,1),(InicioDeLaSemana="lunes")+1)+22</f>
        <v>45495</v>
      </c>
      <c r="C10" s="37">
        <v>45496</v>
      </c>
      <c r="D10" s="37">
        <v>45497</v>
      </c>
      <c r="E10" s="37">
        <v>45498</v>
      </c>
      <c r="F10" s="37">
        <v>45499</v>
      </c>
      <c r="G10" s="37">
        <v>45500</v>
      </c>
      <c r="H10" s="37">
        <v>45501</v>
      </c>
    </row>
    <row r="11" spans="2:9" s="10" customFormat="1" ht="56.15" customHeight="1">
      <c r="B11" s="25"/>
      <c r="C11" s="25"/>
      <c r="D11" s="25"/>
      <c r="E11" s="25"/>
      <c r="F11" s="25"/>
      <c r="G11" s="25"/>
      <c r="H11" s="25"/>
    </row>
    <row r="12" spans="2:9" s="4" customFormat="1" ht="24" customHeight="1">
      <c r="B12" s="38">
        <f t="array" ref="B12:H12">DaysAndWeeks+DATE(CalendarYear,7,1)-WEEKDAY(DATE(CalendarYear,7,1),(InicioDeLaSemana="lunes")+1)+29</f>
        <v>45502</v>
      </c>
      <c r="C12" s="38">
        <v>45503</v>
      </c>
      <c r="D12" s="38">
        <v>45504</v>
      </c>
      <c r="E12" s="38">
        <v>45505</v>
      </c>
      <c r="F12" s="38">
        <v>45506</v>
      </c>
      <c r="G12" s="38">
        <v>45507</v>
      </c>
      <c r="H12" s="38">
        <v>45508</v>
      </c>
    </row>
    <row r="13" spans="2:9" s="10" customFormat="1" ht="56.15" customHeight="1">
      <c r="B13" s="26"/>
      <c r="C13" s="26"/>
      <c r="D13" s="26"/>
      <c r="E13" s="26"/>
      <c r="F13" s="26"/>
      <c r="G13" s="26"/>
      <c r="H13" s="26"/>
    </row>
    <row r="14" spans="2:9" s="4" customFormat="1" ht="24" customHeight="1">
      <c r="B14" s="37">
        <f t="array" ref="B14:C14">DaysAndWeeks+DATE(CalendarYear,7,1)-WEEKDAY(DATE(CalendarYear,7,1),(InicioDeLaSemana="lunes")+1)+36</f>
        <v>45509</v>
      </c>
      <c r="C14" s="37">
        <v>45510</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11" priority="1">
      <formula>DAY(B4)&gt;8</formula>
    </cfRule>
  </conditionalFormatting>
  <conditionalFormatting sqref="B12:H12 B14:C14">
    <cfRule type="expression" dxfId="10" priority="2">
      <formula>AND(DAY(B12)&gt;=1,DAY(B12)&lt;=15)</formula>
    </cfRule>
  </conditionalFormatting>
  <dataValidations count="8">
    <dataValidation allowBlank="1" showInputMessage="1" showErrorMessage="1" prompt="El día de la semana se determinará automáticamente" sqref="C3:H3" xr:uid="{00000000-0002-0000-0600-000000000000}"/>
    <dataValidation allowBlank="1" showInputMessage="1" showErrorMessage="1" prompt="Calendario del mes de julio" sqref="A1" xr:uid="{00000000-0002-0000-0600-000001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6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600-000003000000}"/>
    <dataValidation allowBlank="1" showInputMessage="1" showErrorMessage="1" prompt="Las celdas de esta fila y las filas 7, 9, 11, 13 y 15 son para escribir notas diarias relacionadas con el día natural de la celda anterior." sqref="B5" xr:uid="{00000000-0002-0000-0600-000004000000}"/>
    <dataValidation allowBlank="1" showInputMessage="1" prompt="Escriba las notas del mes en esta celda." sqref="D15:H15" xr:uid="{00000000-0002-0000-0600-000005000000}"/>
    <dataValidation allowBlank="1" showInputMessage="1" prompt="Escriba las notas del mes en la celda inferior." sqref="D14:H14" xr:uid="{00000000-0002-0000-06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600-000007000000}"/>
  </dataValidations>
  <printOptions horizontalCentered="1"/>
  <pageMargins left="0.25" right="0.25" top="0.5" bottom="0.5" header="0.3" footer="0.3"/>
  <pageSetup paperSize="9" scale="99" orientation="landscape" r:id="rId1"/>
  <headerFooter differentFirst="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7" tint="0.59999389629810485"/>
    <pageSetUpPr fitToPage="1"/>
  </sheetPr>
  <dimension ref="B1:I15"/>
  <sheetViews>
    <sheetView showGridLines="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3" t="str">
        <f>"Agosto "&amp;CalendarYear</f>
        <v>Agosto 2024</v>
      </c>
      <c r="C2" s="53"/>
      <c r="D2" s="53"/>
      <c r="E2" s="2"/>
      <c r="F2" s="2"/>
      <c r="G2" s="2"/>
      <c r="H2" s="3"/>
    </row>
    <row r="3" spans="2:9" s="8" customFormat="1" ht="24" customHeight="1">
      <c r="B3" s="22" t="str">
        <f>InicioDeLaSemana</f>
        <v>lunes</v>
      </c>
      <c r="C3" s="23" t="str">
        <f t="shared" ref="C3:H3" si="0">TEXT(C4,"dddd")</f>
        <v>terça-feira</v>
      </c>
      <c r="D3" s="23" t="str">
        <f t="shared" si="0"/>
        <v>quarta-feira</v>
      </c>
      <c r="E3" s="23" t="str">
        <f t="shared" si="0"/>
        <v>quinta-feira</v>
      </c>
      <c r="F3" s="23" t="str">
        <f t="shared" si="0"/>
        <v>sexta-feira</v>
      </c>
      <c r="G3" s="23" t="str">
        <f t="shared" si="0"/>
        <v>sábado</v>
      </c>
      <c r="H3" s="24" t="str">
        <f t="shared" si="0"/>
        <v>domingo</v>
      </c>
    </row>
    <row r="4" spans="2:9" s="4" customFormat="1" ht="24" customHeight="1">
      <c r="B4" s="36">
        <f t="array" ref="B4:H4">DaysAndWeeks+DATE(CalendarYear,8,1)-WEEKDAY(DATE(CalendarYear,8,1),(InicioDeLaSemana="lunes")+1)+1</f>
        <v>45502</v>
      </c>
      <c r="C4" s="36">
        <v>45503</v>
      </c>
      <c r="D4" s="36">
        <v>45504</v>
      </c>
      <c r="E4" s="36">
        <v>45505</v>
      </c>
      <c r="F4" s="36">
        <v>45506</v>
      </c>
      <c r="G4" s="36">
        <v>45507</v>
      </c>
      <c r="H4" s="36">
        <v>45508</v>
      </c>
    </row>
    <row r="5" spans="2:9" s="10" customFormat="1" ht="56.15" customHeight="1">
      <c r="B5" s="26"/>
      <c r="C5" s="26"/>
      <c r="D5" s="26"/>
      <c r="E5" s="26"/>
      <c r="F5" s="26"/>
      <c r="G5" s="26"/>
      <c r="H5" s="26"/>
    </row>
    <row r="6" spans="2:9" s="4" customFormat="1" ht="24" customHeight="1">
      <c r="B6" s="37">
        <f t="array" ref="B6:H6">DaysAndWeeks+DATE(CalendarYear,8,1)-WEEKDAY(DATE(CalendarYear,8,1),(InicioDeLaSemana="lunes")+1)+8</f>
        <v>45509</v>
      </c>
      <c r="C6" s="37">
        <v>45510</v>
      </c>
      <c r="D6" s="37">
        <v>45511</v>
      </c>
      <c r="E6" s="37">
        <v>45512</v>
      </c>
      <c r="F6" s="37">
        <v>45513</v>
      </c>
      <c r="G6" s="37">
        <v>45514</v>
      </c>
      <c r="H6" s="37">
        <v>45515</v>
      </c>
    </row>
    <row r="7" spans="2:9" s="10" customFormat="1" ht="56.15" customHeight="1">
      <c r="B7" s="25"/>
      <c r="C7" s="25"/>
      <c r="D7" s="25"/>
      <c r="E7" s="25"/>
      <c r="F7" s="25"/>
      <c r="G7" s="25"/>
      <c r="H7" s="25"/>
    </row>
    <row r="8" spans="2:9" s="4" customFormat="1" ht="24" customHeight="1">
      <c r="B8" s="38">
        <f t="array" ref="B8:H8">DaysAndWeeks+DATE(CalendarYear,8,1)-WEEKDAY(DATE(CalendarYear,8,1),(InicioDeLaSemana="lunes")+1)+15</f>
        <v>45516</v>
      </c>
      <c r="C8" s="38">
        <v>45517</v>
      </c>
      <c r="D8" s="38">
        <v>45518</v>
      </c>
      <c r="E8" s="38">
        <v>45519</v>
      </c>
      <c r="F8" s="38">
        <v>45520</v>
      </c>
      <c r="G8" s="38">
        <v>45521</v>
      </c>
      <c r="H8" s="38">
        <v>45522</v>
      </c>
    </row>
    <row r="9" spans="2:9" s="10" customFormat="1" ht="56.15" customHeight="1">
      <c r="B9" s="26"/>
      <c r="C9" s="26"/>
      <c r="D9" s="26"/>
      <c r="E9" s="26"/>
      <c r="F9" s="26"/>
      <c r="G9" s="26"/>
      <c r="H9" s="26"/>
    </row>
    <row r="10" spans="2:9" s="4" customFormat="1" ht="24" customHeight="1">
      <c r="B10" s="37">
        <f t="array" ref="B10:H10">DaysAndWeeks+DATE(CalendarYear,8,1)-WEEKDAY(DATE(CalendarYear,8,1),(InicioDeLaSemana="lunes")+1)+22</f>
        <v>45523</v>
      </c>
      <c r="C10" s="37">
        <v>45524</v>
      </c>
      <c r="D10" s="37">
        <v>45525</v>
      </c>
      <c r="E10" s="37">
        <v>45526</v>
      </c>
      <c r="F10" s="37">
        <v>45527</v>
      </c>
      <c r="G10" s="37">
        <v>45528</v>
      </c>
      <c r="H10" s="37">
        <v>45529</v>
      </c>
    </row>
    <row r="11" spans="2:9" s="10" customFormat="1" ht="56.15" customHeight="1">
      <c r="B11" s="25"/>
      <c r="C11" s="25"/>
      <c r="D11" s="25"/>
      <c r="E11" s="25"/>
      <c r="F11" s="25"/>
      <c r="G11" s="25"/>
      <c r="H11" s="25"/>
    </row>
    <row r="12" spans="2:9" s="4" customFormat="1" ht="24" customHeight="1">
      <c r="B12" s="38">
        <f t="array" ref="B12:H12">DaysAndWeeks+DATE(CalendarYear,8,1)-WEEKDAY(DATE(CalendarYear,8,1),(InicioDeLaSemana="lunes")+1)+29</f>
        <v>45530</v>
      </c>
      <c r="C12" s="38">
        <v>45531</v>
      </c>
      <c r="D12" s="38">
        <v>45532</v>
      </c>
      <c r="E12" s="38">
        <v>45533</v>
      </c>
      <c r="F12" s="38">
        <v>45534</v>
      </c>
      <c r="G12" s="38">
        <v>45535</v>
      </c>
      <c r="H12" s="38">
        <v>45536</v>
      </c>
    </row>
    <row r="13" spans="2:9" s="10" customFormat="1" ht="56.15" customHeight="1">
      <c r="B13" s="26"/>
      <c r="C13" s="26"/>
      <c r="D13" s="26"/>
      <c r="E13" s="26"/>
      <c r="F13" s="26"/>
      <c r="G13" s="26"/>
      <c r="H13" s="26"/>
    </row>
    <row r="14" spans="2:9" s="4" customFormat="1" ht="24" customHeight="1">
      <c r="B14" s="37">
        <f t="array" ref="B14:C14">DaysAndWeeks+DATE(CalendarYear,8,1)-WEEKDAY(DATE(CalendarYear,8,1),(InicioDeLaSemana="lunes")+1)+36</f>
        <v>45537</v>
      </c>
      <c r="C14" s="37">
        <v>45538</v>
      </c>
      <c r="D14" s="54" t="s">
        <v>0</v>
      </c>
      <c r="E14" s="54"/>
      <c r="F14" s="54"/>
      <c r="G14" s="54"/>
      <c r="H14" s="55"/>
    </row>
    <row r="15" spans="2:9" s="10" customFormat="1" ht="56.15" customHeight="1">
      <c r="B15" s="25"/>
      <c r="C15" s="25"/>
      <c r="D15" s="56"/>
      <c r="E15" s="56"/>
      <c r="F15" s="56"/>
      <c r="G15" s="56"/>
      <c r="H15" s="57"/>
    </row>
  </sheetData>
  <mergeCells count="3">
    <mergeCell ref="B2:D2"/>
    <mergeCell ref="D14:H14"/>
    <mergeCell ref="D15:H15"/>
  </mergeCells>
  <phoneticPr fontId="33"/>
  <conditionalFormatting sqref="B4:G4">
    <cfRule type="expression" dxfId="9" priority="1">
      <formula>DAY(B4)&gt;8</formula>
    </cfRule>
  </conditionalFormatting>
  <conditionalFormatting sqref="B12:H12 B14:C14">
    <cfRule type="expression" dxfId="8" priority="2">
      <formula>AND(DAY(B12)&gt;=1,DAY(B12)&lt;=15)</formula>
    </cfRule>
  </conditionalFormatting>
  <dataValidations count="8">
    <dataValidation allowBlank="1" showInputMessage="1" showErrorMessage="1" prompt="El día de la semana se determinará automáticamente" sqref="C3:H3" xr:uid="{00000000-0002-0000-07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700-000001000000}"/>
    <dataValidation allowBlank="1" showInputMessage="1" showErrorMessage="1" prompt="Calendario del mes de agosto" sqref="A1" xr:uid="{00000000-0002-0000-0700-000002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700-000003000000}"/>
    <dataValidation allowBlank="1" showInputMessage="1" prompt="Escriba las notas del mes en la celda inferior." sqref="D14:H14" xr:uid="{00000000-0002-0000-0700-000004000000}"/>
    <dataValidation allowBlank="1" showInputMessage="1" prompt="Escriba las notas del mes en esta celda." sqref="D15:H15" xr:uid="{00000000-0002-0000-0700-000005000000}"/>
    <dataValidation allowBlank="1" showInputMessage="1" showErrorMessage="1" prompt="Las celdas de esta fila y las filas 7, 9, 11, 13 y 15 son para escribir notas diarias relacionadas con el día natural de la celda anterior." sqref="B5" xr:uid="{00000000-0002-0000-0700-000006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700-000007000000}"/>
  </dataValidations>
  <printOptions horizontalCentered="1"/>
  <pageMargins left="0.25" right="0.25" top="0.5" bottom="0.5" header="0.3" footer="0.3"/>
  <pageSetup paperSize="9" scale="99" orientation="landscape" r:id="rId1"/>
  <headerFooter differentFirst="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59999389629810485"/>
    <pageSetUpPr fitToPage="1"/>
  </sheetPr>
  <dimension ref="B1:I15"/>
  <sheetViews>
    <sheetView showGridLines="0" zoomScaleNormal="100" workbookViewId="0"/>
  </sheetViews>
  <sheetFormatPr defaultColWidth="8.75" defaultRowHeight="13.5"/>
  <cols>
    <col min="1" max="1" width="1.58203125" style="1" customWidth="1"/>
    <col min="2" max="8" width="16.58203125" style="1" customWidth="1"/>
    <col min="9" max="9" width="1.58203125" style="1" customWidth="1"/>
    <col min="10" max="10" width="8.58203125" style="1" customWidth="1"/>
    <col min="11" max="16384" width="8.75" style="1"/>
  </cols>
  <sheetData>
    <row r="1" spans="2:9" ht="9" customHeight="1">
      <c r="I1" s="1" t="s">
        <v>1</v>
      </c>
    </row>
    <row r="2" spans="2:9" ht="96" customHeight="1">
      <c r="B2" s="58" t="str">
        <f>"Septiembre "&amp;CalendarYear</f>
        <v>Septiembre 2024</v>
      </c>
      <c r="C2" s="58"/>
      <c r="D2" s="58"/>
      <c r="E2" s="2"/>
      <c r="F2" s="2"/>
      <c r="G2" s="2"/>
      <c r="H2" s="3"/>
    </row>
    <row r="3" spans="2:9" s="8" customFormat="1" ht="24" customHeight="1">
      <c r="B3" s="14" t="str">
        <f>InicioDeLaSemana</f>
        <v>lunes</v>
      </c>
      <c r="C3" s="15" t="str">
        <f t="shared" ref="C3:H3" si="0">TEXT(C4,"dddd")</f>
        <v>terça-feira</v>
      </c>
      <c r="D3" s="15" t="str">
        <f t="shared" si="0"/>
        <v>quarta-feira</v>
      </c>
      <c r="E3" s="15" t="str">
        <f t="shared" si="0"/>
        <v>quinta-feira</v>
      </c>
      <c r="F3" s="15" t="str">
        <f t="shared" si="0"/>
        <v>sexta-feira</v>
      </c>
      <c r="G3" s="15" t="str">
        <f t="shared" si="0"/>
        <v>sábado</v>
      </c>
      <c r="H3" s="16" t="str">
        <f t="shared" si="0"/>
        <v>domingo</v>
      </c>
    </row>
    <row r="4" spans="2:9" s="4" customFormat="1" ht="24" customHeight="1">
      <c r="B4" s="33">
        <f t="array" ref="B4:H4">DaysAndWeeks+DATE(CalendarYear,9,1)-WEEKDAY(DATE(CalendarYear,9,1),(InicioDeLaSemana="lunes")+1)+1</f>
        <v>45530</v>
      </c>
      <c r="C4" s="33">
        <v>45531</v>
      </c>
      <c r="D4" s="33">
        <v>45532</v>
      </c>
      <c r="E4" s="33">
        <v>45533</v>
      </c>
      <c r="F4" s="33">
        <v>45534</v>
      </c>
      <c r="G4" s="33">
        <v>45535</v>
      </c>
      <c r="H4" s="33">
        <v>45536</v>
      </c>
    </row>
    <row r="5" spans="2:9" s="10" customFormat="1" ht="56.15" customHeight="1">
      <c r="B5" s="28"/>
      <c r="C5" s="28"/>
      <c r="D5" s="28"/>
      <c r="E5" s="28"/>
      <c r="F5" s="28"/>
      <c r="G5" s="28"/>
      <c r="H5" s="28"/>
    </row>
    <row r="6" spans="2:9" s="4" customFormat="1" ht="24" customHeight="1">
      <c r="B6" s="34">
        <f t="array" ref="B6:H6">DaysAndWeeks+DATE(CalendarYear,9,1)-WEEKDAY(DATE(CalendarYear,9,1),(InicioDeLaSemana="lunes")+1)+8</f>
        <v>45537</v>
      </c>
      <c r="C6" s="34">
        <v>45538</v>
      </c>
      <c r="D6" s="34">
        <v>45539</v>
      </c>
      <c r="E6" s="34">
        <v>45540</v>
      </c>
      <c r="F6" s="34">
        <v>45541</v>
      </c>
      <c r="G6" s="34">
        <v>45542</v>
      </c>
      <c r="H6" s="34">
        <v>45543</v>
      </c>
    </row>
    <row r="7" spans="2:9" s="10" customFormat="1" ht="56.15" customHeight="1">
      <c r="B7" s="27"/>
      <c r="C7" s="27"/>
      <c r="D7" s="27"/>
      <c r="E7" s="27"/>
      <c r="F7" s="27"/>
      <c r="G7" s="27"/>
      <c r="H7" s="27"/>
    </row>
    <row r="8" spans="2:9" s="4" customFormat="1" ht="24" customHeight="1">
      <c r="B8" s="35">
        <f t="array" ref="B8:H8">DaysAndWeeks+DATE(CalendarYear,9,1)-WEEKDAY(DATE(CalendarYear,9,1),(InicioDeLaSemana="lunes")+1)+15</f>
        <v>45544</v>
      </c>
      <c r="C8" s="35">
        <v>45545</v>
      </c>
      <c r="D8" s="35">
        <v>45546</v>
      </c>
      <c r="E8" s="35">
        <v>45547</v>
      </c>
      <c r="F8" s="35">
        <v>45548</v>
      </c>
      <c r="G8" s="35">
        <v>45549</v>
      </c>
      <c r="H8" s="35">
        <v>45550</v>
      </c>
    </row>
    <row r="9" spans="2:9" s="10" customFormat="1" ht="56.15" customHeight="1">
      <c r="B9" s="28"/>
      <c r="C9" s="28"/>
      <c r="D9" s="28"/>
      <c r="E9" s="28"/>
      <c r="F9" s="28"/>
      <c r="G9" s="28"/>
      <c r="H9" s="28"/>
    </row>
    <row r="10" spans="2:9" s="4" customFormat="1" ht="24" customHeight="1">
      <c r="B10" s="34">
        <f t="array" ref="B10:H10">DaysAndWeeks+DATE(CalendarYear,9,1)-WEEKDAY(DATE(CalendarYear,9,1),(InicioDeLaSemana="lunes")+1)+22</f>
        <v>45551</v>
      </c>
      <c r="C10" s="34">
        <v>45552</v>
      </c>
      <c r="D10" s="34">
        <v>45553</v>
      </c>
      <c r="E10" s="34">
        <v>45554</v>
      </c>
      <c r="F10" s="34">
        <v>45555</v>
      </c>
      <c r="G10" s="34">
        <v>45556</v>
      </c>
      <c r="H10" s="34">
        <v>45557</v>
      </c>
    </row>
    <row r="11" spans="2:9" s="10" customFormat="1" ht="56.15" customHeight="1">
      <c r="B11" s="27"/>
      <c r="C11" s="27"/>
      <c r="D11" s="27"/>
      <c r="E11" s="27"/>
      <c r="F11" s="27"/>
      <c r="G11" s="27"/>
      <c r="H11" s="27"/>
    </row>
    <row r="12" spans="2:9" s="4" customFormat="1" ht="24" customHeight="1">
      <c r="B12" s="35">
        <f t="array" ref="B12:H12">DaysAndWeeks+DATE(CalendarYear,9,1)-WEEKDAY(DATE(CalendarYear,9,1),(InicioDeLaSemana="lunes")+1)+29</f>
        <v>45558</v>
      </c>
      <c r="C12" s="35">
        <v>45559</v>
      </c>
      <c r="D12" s="35">
        <v>45560</v>
      </c>
      <c r="E12" s="35">
        <v>45561</v>
      </c>
      <c r="F12" s="35">
        <v>45562</v>
      </c>
      <c r="G12" s="35">
        <v>45563</v>
      </c>
      <c r="H12" s="35">
        <v>45564</v>
      </c>
    </row>
    <row r="13" spans="2:9" s="10" customFormat="1" ht="56.15" customHeight="1">
      <c r="B13" s="28"/>
      <c r="C13" s="28"/>
      <c r="D13" s="28"/>
      <c r="E13" s="28"/>
      <c r="F13" s="28"/>
      <c r="G13" s="28"/>
      <c r="H13" s="28"/>
    </row>
    <row r="14" spans="2:9" s="4" customFormat="1" ht="24" customHeight="1">
      <c r="B14" s="34">
        <f t="array" ref="B14:C14">DaysAndWeeks+DATE(CalendarYear,9,1)-WEEKDAY(DATE(CalendarYear,9,1),(InicioDeLaSemana="lunes")+1)+36</f>
        <v>45565</v>
      </c>
      <c r="C14" s="34">
        <v>45566</v>
      </c>
      <c r="D14" s="59" t="s">
        <v>0</v>
      </c>
      <c r="E14" s="59"/>
      <c r="F14" s="59"/>
      <c r="G14" s="59"/>
      <c r="H14" s="60"/>
    </row>
    <row r="15" spans="2:9" s="10" customFormat="1" ht="56.15" customHeight="1">
      <c r="B15" s="27"/>
      <c r="C15" s="27"/>
      <c r="D15" s="61"/>
      <c r="E15" s="61"/>
      <c r="F15" s="61"/>
      <c r="G15" s="61"/>
      <c r="H15" s="62"/>
    </row>
  </sheetData>
  <mergeCells count="3">
    <mergeCell ref="B2:D2"/>
    <mergeCell ref="D14:H14"/>
    <mergeCell ref="D15:H15"/>
  </mergeCells>
  <phoneticPr fontId="33"/>
  <conditionalFormatting sqref="B4:G4">
    <cfRule type="expression" dxfId="7" priority="1">
      <formula>DAY(B4)&gt;8</formula>
    </cfRule>
  </conditionalFormatting>
  <conditionalFormatting sqref="B12:H12 B14:C14">
    <cfRule type="expression" dxfId="6" priority="2">
      <formula>AND(DAY(B12)&gt;=1,DAY(B12)&lt;=15)</formula>
    </cfRule>
  </conditionalFormatting>
  <dataValidations count="8">
    <dataValidation allowBlank="1" showInputMessage="1" showErrorMessage="1" prompt="El día de la semana se determinará automáticamente" sqref="C3:H3" xr:uid="{00000000-0002-0000-0800-000000000000}"/>
    <dataValidation allowBlank="1" showInputMessage="1" showErrorMessage="1" prompt="El año de esta celda se actualiza automáticamente según el año especificado en la hoja de cálculo de enero. El calendario siguiente incluye fechas de los meses anterior y posterior con un sombreado de fuente más claro." sqref="B2:D2" xr:uid="{00000000-0002-0000-0800-000001000000}"/>
    <dataValidation allowBlank="1" showInputMessage="1" showErrorMessage="1" prompt="Calendario del mes de septiembre" sqref="A1" xr:uid="{00000000-0002-0000-0800-000002000000}"/>
    <dataValidation allowBlank="1" showInputMessage="1" showErrorMessage="1" prompt="Esta fila y las filas 6, 8, 10, 12 y 14 contienen días naturales de la semana. Si esta celda no contiene el número 1, se trata de un día del mes anterior. Escriba notas en la celda D15." sqref="B4" xr:uid="{00000000-0002-0000-0800-000003000000}"/>
    <dataValidation allowBlank="1" showInputMessage="1" showErrorMessage="1" prompt="Las celdas de esta fila y las filas 7, 9, 11, 13 y 15 son para escribir notas diarias relacionadas con el día natural de la celda anterior." sqref="B5" xr:uid="{00000000-0002-0000-0800-000004000000}"/>
    <dataValidation allowBlank="1" showInputMessage="1" prompt="Escriba las notas del mes en esta celda." sqref="D15:H15" xr:uid="{00000000-0002-0000-0800-000005000000}"/>
    <dataValidation allowBlank="1" showInputMessage="1" prompt="Escriba las notas del mes en la celda inferior." sqref="D14:H14" xr:uid="{00000000-0002-0000-0800-000006000000}"/>
    <dataValidation allowBlank="1" showInputMessage="1" showErrorMessage="1" prompt="Esta fila contiene los nombres de los días laborables de este calendario. Esta celda contiene el día de inicio de la semana. Para cambiar el día de inicio, escriba un nuevo día laborable en la celda L5 de la hoja de cálculo Enero" sqref="B3" xr:uid="{00000000-0002-0000-0800-000007000000}"/>
  </dataValidations>
  <printOptions horizontalCentered="1"/>
  <pageMargins left="0.25" right="0.25" top="0.5" bottom="0.5" header="0.3" footer="0.3"/>
  <pageSetup paperSize="9" scale="99" orientation="landscape"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12" ma:contentTypeDescription="Create a new document." ma:contentTypeScope="" ma:versionID="426e97fa315356fffbdcd9876fe988c2">
  <xsd:schema xmlns:xsd="http://www.w3.org/2001/XMLSchema" xmlns:xs="http://www.w3.org/2001/XMLSchema" xmlns:p="http://schemas.microsoft.com/office/2006/metadata/properties" xmlns:ns2="71af3243-3dd4-4a8d-8c0d-dd76da1f02a5" xmlns:ns3="16c05727-aa75-4e4a-9b5f-8a80a1165891" targetNamespace="http://schemas.microsoft.com/office/2006/metadata/properties" ma:root="true" ma:fieldsID="14b8f0def80e6d70ce3def20c90759ae" ns2:_="" ns3:_="">
    <xsd:import namespace="71af3243-3dd4-4a8d-8c0d-dd76da1f02a5"/>
    <xsd:import namespace="16c05727-aa75-4e4a-9b5f-8a80a1165891"/>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internalName="MediaServiceOCR" ma:readOnly="true">
      <xsd:simpleType>
        <xsd:restriction base="dms:Note">
          <xsd:maxLength value="255"/>
        </xsd:restriction>
      </xsd:simpleType>
    </xsd:element>
    <xsd:element name="MediaServiceAutoTags" ma:index="11" nillable="true" ma:displayName="MediaServiceAutoTags"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fals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Status" ma:index="19" nillable="true" ma:displayName="Status" ma:default="Not started" ma:format="Dropdown" ma:internalName="Status">
      <xsd:simpleType>
        <xsd:restriction base="dms:Choice">
          <xsd:enumeration value="Not started"/>
          <xsd:enumeration value="In Progress"/>
          <xsd:enumeration value="Completed"/>
        </xsd:restrictio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tatus xmlns="71af3243-3dd4-4a8d-8c0d-dd76da1f02a5">Not started</Status>
    <MediaServiceKeyPoints xmlns="71af3243-3dd4-4a8d-8c0d-dd76da1f02a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5DF88E0-C534-44A9-B15A-DDE8DD220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af3243-3dd4-4a8d-8c0d-dd76da1f02a5"/>
    <ds:schemaRef ds:uri="16c05727-aa75-4e4a-9b5f-8a80a1165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0D437D-D97C-4174-9BD0-B6C4706C93C2}">
  <ds:schemaRefs>
    <ds:schemaRef ds:uri="http://schemas.microsoft.com/office/2006/metadata/properties"/>
    <ds:schemaRef ds:uri="http://schemas.microsoft.com/office/infopath/2007/PartnerControls"/>
    <ds:schemaRef ds:uri="71af3243-3dd4-4a8d-8c0d-dd76da1f02a5"/>
  </ds:schemaRefs>
</ds:datastoreItem>
</file>

<file path=customXml/itemProps3.xml><?xml version="1.0" encoding="utf-8"?>
<ds:datastoreItem xmlns:ds="http://schemas.openxmlformats.org/officeDocument/2006/customXml" ds:itemID="{3BF997A1-6F4D-40DF-902F-6A09A77F97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TM11829122</Templat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39</vt:i4>
      </vt:variant>
    </vt:vector>
  </HeadingPairs>
  <TitlesOfParts>
    <vt:vector size="51" baseType="lpstr">
      <vt:lpstr>Enero</vt:lpstr>
      <vt:lpstr>Febrero</vt:lpstr>
      <vt:lpstr>Marzo</vt:lpstr>
      <vt:lpstr>Abril</vt:lpstr>
      <vt:lpstr>Mayo</vt:lpstr>
      <vt:lpstr>Junio</vt:lpstr>
      <vt:lpstr>Julio</vt:lpstr>
      <vt:lpstr>Agosto</vt:lpstr>
      <vt:lpstr>Septiembre</vt:lpstr>
      <vt:lpstr>Octubre</vt:lpstr>
      <vt:lpstr>Noviembre</vt:lpstr>
      <vt:lpstr>Diciembre</vt:lpstr>
      <vt:lpstr>Abril!Area_stampa</vt:lpstr>
      <vt:lpstr>Agosto!Area_stampa</vt:lpstr>
      <vt:lpstr>Diciembre!Area_stampa</vt:lpstr>
      <vt:lpstr>Enero!Area_stampa</vt:lpstr>
      <vt:lpstr>Febrero!Area_stampa</vt:lpstr>
      <vt:lpstr>Julio!Area_stampa</vt:lpstr>
      <vt:lpstr>Junio!Area_stampa</vt:lpstr>
      <vt:lpstr>Marzo!Area_stampa</vt:lpstr>
      <vt:lpstr>Mayo!Area_stampa</vt:lpstr>
      <vt:lpstr>Noviembre!Area_stampa</vt:lpstr>
      <vt:lpstr>Octubre!Area_stampa</vt:lpstr>
      <vt:lpstr>Septiembre!Area_stampa</vt:lpstr>
      <vt:lpstr>CalendarYear</vt:lpstr>
      <vt:lpstr>ColumnTitleRegion1..H12.1</vt:lpstr>
      <vt:lpstr>ColumnTitleRegion1..H12.10</vt:lpstr>
      <vt:lpstr>ColumnTitleRegion1..H12.11</vt:lpstr>
      <vt:lpstr>ColumnTitleRegion1..H12.12</vt:lpstr>
      <vt:lpstr>ColumnTitleRegion1..H12.2</vt:lpstr>
      <vt:lpstr>ColumnTitleRegion1..H12.3</vt:lpstr>
      <vt:lpstr>ColumnTitleRegion1..H12.4</vt:lpstr>
      <vt:lpstr>ColumnTitleRegion1..H12.5</vt:lpstr>
      <vt:lpstr>ColumnTitleRegion1..H12.6</vt:lpstr>
      <vt:lpstr>ColumnTitleRegion1..H12.7</vt:lpstr>
      <vt:lpstr>ColumnTitleRegion1..H12.8</vt:lpstr>
      <vt:lpstr>ColumnTitleRegion1..H12.9</vt:lpstr>
      <vt:lpstr>ColumnTitleRegion2..C14.1</vt:lpstr>
      <vt:lpstr>ColumnTitleRegion2..C14.10</vt:lpstr>
      <vt:lpstr>ColumnTitleRegion2..C14.11</vt:lpstr>
      <vt:lpstr>ColumnTitleRegion2..C14.12</vt:lpstr>
      <vt:lpstr>ColumnTitleRegion2..C14.2</vt:lpstr>
      <vt:lpstr>ColumnTitleRegion2..C14.3</vt:lpstr>
      <vt:lpstr>ColumnTitleRegion2..C14.4</vt:lpstr>
      <vt:lpstr>ColumnTitleRegion2..C14.5</vt:lpstr>
      <vt:lpstr>ColumnTitleRegion2..C14.6</vt:lpstr>
      <vt:lpstr>ColumnTitleRegion2..C14.7</vt:lpstr>
      <vt:lpstr>ColumnTitleRegion2..C14.8</vt:lpstr>
      <vt:lpstr>ColumnTitleRegion2..C14.9</vt:lpstr>
      <vt:lpstr>InicioDeLaSemana</vt:lpstr>
      <vt:lpstr>RowTitleRegion1..K3</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2020-10-07T05:20:26Z</dcterms:created>
  <dcterms:modified xsi:type="dcterms:W3CDTF">2023-08-27T08:05:23Z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